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814" documentId="120_S{2AC9BD13-BADA-5192-A53E-5A8FF88502F6}" xr6:coauthVersionLast="47" xr6:coauthVersionMax="47" xr10:uidLastSave="{0C0AAAA1-6F95-4620-B563-436E9FD0906A}"/>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<sst xmlns="http://schemas.openxmlformats.org/spreadsheetml/2006/main" count="180294" uniqueCount="39131">
  <si>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</si>
  <si>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</si>
  <si>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</si>
  <si>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</si>
  <si>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</si>
  <si>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</si>
  <si>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</si>
  <si>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</si>
  <si>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</si>
  <si>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</si>
  <si>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</si>
  <si>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</si>
  <si>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</si>
  <si>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</si>
  <si>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</si>
  <si>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</si>
  <si>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</si>
  <si>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</si>
  <si>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</si>
  <si>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</si>
  <si>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</si>
  <si>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</si>
  <si>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</si>
  <si>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</si>
  <si>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</si>
  <si>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</si>
  <si>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</si>
  <si>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</si>
  <si>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</si>
  <si>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</si>
  <si>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</si>
  <si>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</si>
  <si>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</si>
  <si>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</si>
  <si>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</si>
  <si>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</si>
  <si>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</si>
  <si>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</si>
  <si>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</si>
  <si>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</si>
  <si>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</si>
  <si>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</si>
  <si>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</si>
  <si>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</si>
  <si>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</si>
  <si>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</si>
  <si>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</si>
  <si>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</si>
  <si>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</si>
  <si>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</si>
  <si>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</si>
  <si>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</si>
  <si>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</si>
  <si>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</si>
  <si>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</si>
  <si>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</si>
  <si>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</si>
  <si>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</si>
  <si>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</si>
  <si>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</si>
  <si>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</si>
  <si>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</si>
  <si>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</si>
  <si>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</si>
  <si>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</si>
  <si>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</si>
  <si>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</si>
  <si>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</si>
  <si>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</si>
  <si>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</si>
  <si>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</si>
  <si>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</si>
  <si>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</si>
  <si>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</si>
  <si>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</si>
  <si>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</si>
  <si>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</si>
  <si>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</si>
  <si>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</si>
  <si>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</si>
  <si>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</si>
  <si>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</si>
  <si>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</si>
  <si>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</si>
  <si>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</si>
  <si>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</si>
  <si>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</si>
  <si>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</si>
  <si>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</si>
  <si>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</si>
  <si>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</si>
  <si>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</si>
  <si>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</si>
  <si>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</si>
  <si>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</si>
  <si>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</si>
  <si>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</si>
  <si>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</si>
  <si>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</si>
  <si>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</si>
  <si>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</si>
  <si>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</si>
  <si>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</si>
  <si>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</si>
  <si>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</si>
  <si>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</si>
  <si>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</si>
  <si>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</si>
  <si>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</si>
  <si>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</si>
  <si>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</si>
  <si>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</si>
  <si>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</si>
  <si>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</si>
  <si>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</si>
  <si>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</si>
  <si>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</si>
  <si>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</si>
  <si>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</si>
  <si>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</si>
  <si>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</si>
  <si>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</si>
  <si>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</si>
  <si>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</si>
  <si>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</si>
  <si>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</si>
  <si>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</si>
  <si>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</si>
  <si>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</si>
  <si>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</si>
  <si>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</si>
  <si>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</si>
  <si>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</si>
  <si>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</si>
  <si>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</si>
  <si>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</si>
  <si>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</si>
  <si>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</si>
  <si>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</si>
  <si>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</si>
  <si>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</si>
  <si>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</si>
  <si>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</si>
  <si>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</si>
  <si>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</si>
  <si>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</si>
  <si>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</si>
  <si>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</si>
  <si>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</si>
  <si>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</si>
  <si>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</si>
  <si>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</si>
  <si>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</si>
  <si>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</si>
  <si>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</si>
  <si>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</si>
  <si>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</si>
  <si>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</si>
  <si>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</si>
  <si>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</si>
  <si>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</si>
  <si>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</si>
  <si>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</si>
  <si>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</si>
  <si>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</si>
  <si>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</si>
  <si>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</si>
  <si>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</si>
  <si>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</si>
  <si>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</si>
  <si>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</si>
  <si>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</si>
  <si>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</si>
  <si>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</si>
  <si>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</si>
  <si>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</si>
  <si>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</si>
  <si>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</si>
  <si>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</si>
  <si>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</si>
  <si>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</si>
  <si>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</si>
  <si>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</si>
  <si>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</si>
  <si>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</si>
  <si>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</si>
  <si>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</si>
  <si>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</si>
  <si>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</si>
  <si>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</si>
  <si>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</si>
  <si>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</si>
  <si>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</si>
  <si>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</si>
  <si>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</si>
  <si>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</si>
  <si>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</si>
  <si>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</si>
  <si>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</si>
  <si>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</si>
  <si>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</si>
  <si>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</si>
  <si>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</si>
  <si>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</si>
  <si>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</si>
  <si>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</si>
  <si>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</si>
  <si>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</si>
  <si>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</si>
  <si>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</si>
  <si>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</si>
  <si>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</si>
  <si>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</si>
  <si>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</si>
  <si>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</si>
  <si>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</si>
  <si>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</si>
  <si>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</si>
  <si>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</si>
  <si>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</si>
  <si>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</si>
  <si>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</si>
  <si>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</si>
  <si>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</si>
  <si>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</si>
  <si>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</si>
  <si>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</si>
  <si>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</si>
  <si>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</si>
  <si>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</si>
  <si>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</si>
  <si>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</si>
  <si>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</si>
  <si>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</si>
  <si>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</si>
  <si>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</si>
  <si>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</si>
  <si>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</si>
  <si>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</si>
  <si>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</si>
  <si>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</si>
  <si>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</si>
  <si>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</si>
  <si>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</si>
  <si>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</si>
  <si>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</si>
  <si>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</si>
  <si>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</si>
  <si>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</si>
  <si>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</si>
  <si>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</si>
  <si>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</si>
  <si>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</si>
  <si>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</si>
  <si>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</si>
  <si>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</si>
  <si>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</si>
  <si>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</si>
  <si>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</si>
  <si>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</si>
  <si>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</si>
  <si>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</si>
  <si>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</si>
  <si>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</si>
  <si>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</si>
  <si>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</si>
  <si>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</si>
  <si>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</si>
  <si>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</si>
  <si>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</si>
  <si>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</si>
  <si>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</si>
  <si>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</si>
  <si>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</si>
  <si>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</si>
  <si>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</si>
  <si>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</si>
  <si>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</si>
  <si>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</si>
  <si>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</si>
  <si>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</si>
  <si>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</si>
  <si>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</si>
  <si>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</si>
  <si>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</si>
  <si>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</si>
  <si>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</si>
  <si>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</si>
  <si>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</si>
  <si>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</si>
  <si>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</si>
  <si>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</si>
  <si>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</si>
  <si>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</si>
  <si>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</si>
  <si>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</si>
  <si>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</si>
  <si>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</si>
  <si>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</si>
  <si>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</si>
  <si>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</si>
  <si>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</si>
  <si>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</si>
  <si>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</si>
  <si>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</si>
  <si>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</si>
  <si>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</si>
  <si>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</si>
  <si>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</si>
  <si>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</si>
  <si>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</si>
  <si>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</si>
  <si>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</si>
  <si>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</si>
  <si>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</si>
  <si>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</si>
  <si>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</si>
  <si>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</si>
  <si>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</si>
  <si>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</si>
  <si>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</si>
  <si>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</si>
  <si>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</si>
  <si>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</si>
  <si>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</si>
  <si>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</si>
  <si>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</si>
  <si>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</si>
  <si>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</si>
  <si>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</si>
  <si>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</si>
  <si>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</si>
  <si>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</si>
  <si>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</si>
  <si>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</si>
  <si>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</si>
  <si>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</si>
  <si>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</si>
  <si>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</si>
  <si>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</si>
  <si>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</si>
  <si>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</si>
  <si>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</si>
  <si>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</si>
  <si>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</si>
  <si>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</si>
  <si>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</si>
  <si>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</si>
  <si>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</si>
  <si>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</si>
  <si>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</si>
  <si>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</si>
  <si>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</si>
  <si>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</si>
  <si>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</si>
  <si>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</si>
  <si>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</si>
  <si>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</si>
  <si>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</si>
  <si>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</si>
  <si>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</si>
  <si>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</si>
  <si>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</si>
  <si>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</si>
  <si>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</si>
  <si>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</si>
  <si>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</si>
  <si>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</si>
  <si>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</si>
  <si>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</si>
  <si>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</si>
  <si>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</si>
  <si>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</si>
  <si>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</si>
  <si>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</si>
  <si>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</si>
  <si>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</si>
  <si>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</si>
  <si>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</si>
  <si>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</si>
  <si>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</si>
  <si>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</si>
  <si>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</si>
  <si>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</si>
  <si>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</si>
  <si>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</si>
  <si>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</si>
  <si>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</si>
  <si>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</si>
  <si>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</si>
  <si>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</si>
  <si>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</si>
  <si>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</si>
  <si>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</si>
  <si>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</si>
  <si>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</si>
  <si>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</si>
  <si>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</si>
  <si>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</si>
  <si>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</si>
  <si>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</si>
  <si>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</si>
  <si>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</si>
  <si>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</si>
  <si>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</si>
  <si>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</si>
  <si>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</si>
  <si>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</si>
  <si>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</si>
  <si>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</si>
  <si>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</si>
  <si>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</si>
  <si>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</si>
  <si>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</si>
  <si>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</si>
  <si>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</si>
  <si>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</si>
  <si>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</si>
  <si>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</si>
  <si>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</si>
  <si>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</si>
  <si>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</si>
  <si>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</si>
  <si>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</si>
  <si>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</si>
  <si>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</si>
  <si>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</si>
  <si>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</si>
  <si>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</si>
  <si>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</si>
  <si>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</si>
  <si>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</si>
  <si>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</si>
  <si>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</si>
  <si>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</si>
  <si>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</si>
  <si>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</si>
  <si>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</si>
  <si>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</si>
  <si>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</si>
  <si>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</si>
  <si>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</si>
  <si>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</si>
  <si>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</si>
  <si>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</si>
  <si>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</si>
  <si>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</si>
  <si>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</si>
  <si>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</si>
  <si>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</si>
  <si>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</si>
  <si>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</si>
  <si>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</si>
  <si>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</si>
  <si>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</si>
  <si>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</si>
  <si>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</si>
  <si>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</si>
  <si>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</si>
  <si>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</si>
  <si>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</si>
  <si>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</si>
  <si>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</si>
  <si>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</si>
  <si>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</si>
  <si>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</si>
  <si>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</si>
  <si>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</si>
  <si>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</si>
  <si>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</si>
  <si>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</si>
  <si>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</si>
  <si>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</si>
  <si>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</si>
  <si>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</si>
  <si>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</si>
  <si>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</si>
  <si>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</si>
  <si>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</si>
  <si>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</si>
  <si>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</si>
  <si>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</si>
  <si>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</si>
  <si>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</si>
  <si>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</si>
  <si>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</si>
  <si>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</si>
  <si>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</si>
  <si>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</si>
  <si>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</si>
  <si>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</si>
  <si>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</si>
  <si>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</si>
  <si>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</si>
  <si>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</si>
  <si>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</si>
  <si>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</si>
  <si>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</si>
  <si>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</si>
  <si>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</si>
  <si>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</si>
  <si>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</si>
  <si>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</si>
  <si>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</si>
  <si>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</si>
  <si>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</si>
  <si>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</si>
  <si>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</si>
  <si>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</si>
  <si>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</si>
  <si>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</si>
  <si>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</si>
  <si>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</si>
  <si>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</si>
  <si>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</si>
  <si>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</si>
  <si>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</si>
  <si>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</si>
  <si>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</si>
  <si>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</si>
  <si>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</si>
  <si>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</si>
  <si>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</si>
  <si>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</si>
  <si>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</si>
  <si>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</si>
  <si>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</si>
  <si>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</si>
  <si>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</si>
  <si>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</si>
  <si>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</si>
  <si>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</si>
  <si>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</si>
  <si>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</si>
  <si>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</si>
  <si>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</si>
  <si>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</si>
  <si>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</si>
  <si>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</si>
  <si>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</si>
  <si>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</si>
  <si>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</si>
  <si>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</si>
  <si>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</si>
  <si>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</si>
  <si>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</si>
  <si>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</si>
  <si>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</si>
  <si>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</si>
  <si>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</si>
  <si>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</si>
  <si>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</si>
  <si>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</si>
  <si>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</si>
  <si>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</si>
  <si>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</si>
  <si>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</si>
  <si>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</si>
  <si>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</si>
  <si>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</si>
  <si>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</si>
  <si>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</si>
  <si>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</si>
  <si>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</si>
  <si>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</si>
  <si>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</si>
  <si>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</si>
  <si>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</si>
  <si>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</si>
  <si>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</si>
  <si>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</si>
  <si>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</si>
  <si>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</si>
  <si>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</si>
  <si>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</si>
  <si>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</si>
  <si>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</si>
  <si>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</si>
  <si>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</si>
  <si>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</si>
  <si>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</si>
  <si>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</si>
  <si>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</si>
  <si>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</si>
  <si>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</si>
  <si>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</si>
  <si>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</si>
  <si>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</si>
  <si>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</si>
  <si>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</si>
  <si>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</si>
  <si>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</si>
  <si>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</si>
  <si>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</si>
  <si>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</si>
  <si>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</si>
  <si>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</si>
  <si>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</si>
  <si>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</si>
  <si>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</si>
  <si>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</si>
  <si>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</si>
  <si>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</si>
  <si>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</si>
  <si>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</si>
  <si>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</si>
  <si>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</si>
  <si>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</si>
  <si>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</si>
  <si>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</si>
  <si>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</si>
  <si>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</si>
  <si>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</si>
  <si>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</si>
  <si>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</si>
  <si>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</si>
  <si>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</si>
  <si>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</si>
  <si>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</si>
  <si>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</si>
  <si>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</si>
  <si>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</si>
  <si>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</si>
  <si>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</si>
  <si>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</si>
  <si>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</si>
  <si>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</si>
  <si>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</si>
  <si>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</si>
  <si>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</si>
  <si>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</si>
  <si>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</si>
  <si>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</si>
  <si>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</si>
  <si>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</si>
  <si>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</si>
  <si>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</si>
  <si>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</si>
  <si>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</si>
  <si>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</si>
  <si>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</si>
  <si>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</si>
  <si>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</si>
  <si>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</si>
  <si>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</si>
  <si>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</si>
  <si>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</si>
  <si>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</si>
  <si>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</si>
  <si>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</si>
  <si>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</si>
  <si>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</si>
  <si>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</si>
  <si>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</si>
  <si>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</si>
  <si>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</si>
  <si>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</si>
  <si>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</si>
  <si>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</si>
  <si>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</si>
  <si>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</si>
  <si>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</si>
  <si>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</si>
  <si>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</si>
  <si>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</si>
  <si>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</si>
  <si>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</si>
  <si>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</si>
  <si>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</si>
  <si>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</si>
  <si>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</si>
  <si>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</si>
  <si>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</si>
  <si>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</si>
  <si>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</si>
  <si>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</si>
  <si>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</si>
  <si>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</si>
  <si>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</si>
  <si>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</si>
  <si>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</si>
  <si>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</si>
  <si>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</si>
  <si>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</si>
  <si>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</si>
  <si>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</si>
  <si>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</si>
  <si>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</si>
  <si>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</si>
  <si>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</si>
  <si>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</si>
  <si>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</si>
  <si>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</si>
  <si>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</si>
  <si>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</si>
  <si>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</si>
  <si>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</si>
  <si>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</si>
  <si>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</si>
  <si>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</si>
  <si>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</si>
  <si>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</si>
  <si>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</si>
  <si>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</si>
  <si>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</si>
  <si>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</si>
  <si>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</si>
  <si>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</si>
  <si>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</si>
  <si>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</si>
  <si>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</si>
  <si>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</si>
  <si>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</si>
  <si>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</si>
  <si>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</si>
  <si>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</si>
  <si>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</si>
  <si>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</si>
  <si>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</si>
  <si>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</si>
  <si>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</si>
  <si>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</si>
  <si>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</si>
  <si>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</si>
  <si>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</si>
  <si>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</si>
  <si>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</si>
  <si>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</si>
  <si>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</si>
  <si>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</si>
  <si>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</si>
  <si>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</si>
  <si>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</si>
  <si>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</si>
  <si>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</si>
  <si>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</si>
  <si>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</si>
  <si>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</si>
  <si>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</si>
  <si>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</si>
  <si>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</si>
  <si>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</si>
  <si>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</si>
  <si>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</si>
  <si>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</si>
  <si>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</si>
  <si>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</si>
  <si>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</si>
  <si>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</si>
  <si>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</si>
  <si>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</si>
  <si>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</si>
  <si>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</si>
  <si>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</si>
  <si>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</si>
  <si>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</si>
  <si>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</si>
  <si>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</si>
  <si>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</si>
  <si>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</si>
  <si>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</si>
  <si>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</si>
  <si>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</si>
  <si>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</si>
  <si>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</si>
  <si>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</si>
  <si>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</si>
  <si>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</si>
  <si>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</si>
  <si>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</si>
  <si>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</si>
  <si>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</si>
  <si>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</si>
  <si>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</si>
  <si>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</si>
  <si>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</si>
  <si>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</si>
  <si>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</si>
  <si>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</si>
  <si>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</si>
  <si>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</si>
  <si>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</si>
  <si>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</si>
  <si>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</si>
  <si>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</si>
  <si>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</si>
  <si>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</si>
  <si>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</si>
  <si>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</si>
  <si>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</si>
  <si>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</si>
  <si>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</si>
  <si>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</si>
  <si>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</si>
  <si>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</si>
  <si>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</si>
  <si>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</si>
  <si>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</si>
  <si>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</si>
  <si>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</si>
  <si>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</si>
  <si>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</si>
  <si>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</si>
  <si>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</si>
  <si>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</si>
  <si>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</si>
  <si>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</si>
  <si>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</si>
  <si>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</si>
  <si>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</si>
  <si>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</si>
  <si>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</si>
  <si>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</si>
  <si>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</si>
  <si>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</si>
  <si>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</si>
  <si>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</si>
  <si>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</si>
  <si>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</si>
  <si>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</si>
  <si>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</si>
  <si>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</si>
  <si>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</si>
  <si>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</si>
  <si>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</si>
  <si>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</si>
  <si>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</si>
  <si>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</si>
  <si>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</si>
  <si>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</si>
  <si>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</si>
  <si>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</si>
  <si>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</si>
  <si>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</si>
  <si>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</si>
  <si>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</si>
  <si>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</si>
  <si>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</si>
  <si>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</si>
  <si>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</si>
  <si>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</si>
  <si>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</si>
  <si>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</si>
  <si>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</si>
  <si>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</si>
  <si>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</si>
  <si>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</si>
  <si>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</si>
  <si>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</si>
  <si>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</si>
  <si>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</si>
  <si>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</si>
  <si>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</si>
  <si>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</si>
  <si>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</si>
  <si>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</si>
  <si>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</si>
  <si>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</si>
  <si>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</si>
  <si>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</si>
  <si>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</si>
  <si>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</si>
  <si>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</si>
  <si>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</si>
  <si>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</si>
  <si>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</si>
  <si>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</si>
  <si>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</si>
  <si>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</si>
  <si>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</si>
  <si>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</si>
  <si>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</si>
  <si>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</si>
  <si>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</si>
  <si>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</si>
  <si>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</si>
  <si>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</si>
  <si>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</si>
  <si>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</si>
  <si>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</si>
  <si>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</si>
  <si>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</si>
  <si>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</si>
  <si>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</si>
  <si>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</si>
  <si>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</si>
  <si>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</si>
  <si>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</si>
  <si>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</si>
  <si>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</si>
  <si>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</si>
  <si>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</si>
  <si>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</si>
  <si>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</si>
  <si>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</si>
  <si>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</si>
  <si>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</si>
  <si>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</si>
  <si>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</si>
  <si>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</si>
  <si>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</si>
  <si>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</si>
  <si>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</si>
  <si>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</si>
  <si>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</si>
  <si>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</si>
  <si>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</si>
  <si>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</si>
  <si>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</si>
  <si>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</si>
  <si>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</si>
  <si>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</si>
  <si>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</si>
  <si>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</si>
  <si>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</si>
  <si>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</si>
  <si>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</si>
  <si>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</si>
  <si>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</si>
  <si>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</si>
  <si>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</si>
  <si>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</si>
  <si>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</si>
  <si>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</si>
  <si>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</si>
  <si>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</si>
  <si>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</si>
  <si>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</si>
  <si>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</si>
  <si>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</si>
  <si>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</si>
  <si>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</si>
  <si>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</si>
  <si>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</si>
  <si>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</si>
  <si>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</si>
  <si>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</si>
  <si>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</si>
  <si>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</si>
  <si>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</si>
  <si>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</si>
  <si>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</si>
  <si>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</si>
  <si>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</si>
  <si>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</si>
  <si>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</si>
  <si>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</si>
  <si>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</si>
  <si>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</si>
  <si>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</si>
  <si>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</si>
  <si>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</si>
  <si>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</si>
  <si>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</si>
  <si>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</si>
  <si>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</si>
  <si>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</si>
  <si>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</si>
  <si>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</si>
  <si>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</si>
  <si>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</si>
  <si>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</si>
  <si>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</si>
  <si>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</si>
  <si>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</si>
  <si>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</si>
  <si>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</si>
  <si>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</si>
  <si>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</si>
  <si>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</si>
  <si>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</si>
  <si>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</si>
  <si>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</si>
  <si>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</si>
  <si>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</si>
  <si>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</si>
  <si>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</si>
  <si>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</si>
  <si>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</si>
  <si>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</si>
  <si>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</si>
  <si>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</si>
  <si>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</si>
  <si>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</si>
  <si>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</si>
  <si>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</si>
  <si>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</si>
  <si>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</si>
  <si>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</si>
  <si>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</si>
  <si>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</si>
  <si>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</si>
  <si>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</si>
  <si>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</si>
  <si>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</si>
  <si>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</si>
  <si>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</si>
  <si>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</si>
  <si>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</si>
  <si>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</si>
  <si>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</si>
  <si>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</si>
  <si>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</si>
  <si>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</si>
  <si>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</si>
  <si>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</si>
  <si>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</si>
  <si>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</si>
  <si>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</si>
  <si>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</si>
  <si>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</si>
  <si>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</si>
  <si>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</si>
  <si>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</si>
  <si>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</si>
  <si>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</si>
  <si>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</si>
  <si>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</si>
  <si>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</si>
  <si>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</si>
  <si>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</si>
  <si>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</si>
  <si>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</si>
  <si>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</si>
  <si>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</si>
  <si>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</si>
  <si>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</si>
  <si>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</si>
  <si>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</si>
  <si>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</si>
  <si>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</si>
  <si>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</si>
  <si>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</si>
  <si>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</si>
  <si>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</si>
  <si>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</si>
  <si>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</si>
  <si>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</si>
  <si>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</si>
  <si>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</si>
  <si>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</si>
  <si>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</si>
  <si>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</si>
  <si>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</si>
  <si>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</si>
  <si>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</si>
  <si>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</si>
  <si>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</si>
  <si>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</si>
  <si>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</si>
  <si>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</si>
  <si>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</si>
  <si>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</si>
  <si>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</si>
  <si>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</si>
  <si>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</si>
  <si>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</si>
  <si>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</si>
  <si>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</si>
  <si>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</si>
  <si>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</si>
  <si>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</si>
  <si>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</si>
  <si>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</si>
  <si>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</si>
  <si>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</si>
  <si>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</si>
  <si>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</si>
  <si>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</si>
  <si>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</si>
  <si>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</si>
  <si>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</si>
  <si>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</si>
  <si>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</si>
  <si>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</si>
  <si>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</si>
  <si>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</si>
  <si>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</si>
  <si>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</si>
  <si>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</si>
  <si>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</si>
  <si>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</si>
  <si>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</si>
  <si>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</si>
  <si>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</si>
  <si>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</si>
  <si>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</si>
  <si>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</si>
  <si>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</si>
  <si>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</si>
  <si>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</si>
  <si>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</si>
  <si>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</si>
  <si>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</si>
  <si>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</si>
  <si>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</si>
  <si>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</si>
  <si>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</si>
  <si>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</si>
  <si>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</si>
  <si>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</si>
  <si>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</si>
  <si>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</si>
  <si>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</si>
  <si>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</si>
  <si>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</si>
  <si>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</si>
  <si>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</si>
  <si>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</si>
  <si>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</si>
  <si>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</si>
  <si>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</si>
  <si>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</si>
  <si>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</si>
  <si>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</si>
  <si>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</si>
  <si>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</si>
  <si>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</si>
  <si>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</si>
  <si>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</si>
  <si>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</si>
  <si>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</si>
  <si>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</si>
  <si>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</si>
  <si>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</si>
  <si>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</si>
  <si>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</si>
  <si>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</si>
  <si>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</si>
  <si>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</si>
  <si>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</si>
  <si>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</si>
  <si>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</si>
  <si>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</si>
  <si>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</si>
  <si>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</si>
  <si>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</si>
  <si>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</si>
  <si>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</si>
  <si>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</si>
  <si>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</si>
  <si>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</si>
  <si>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</si>
  <si>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</si>
  <si>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</si>
  <si>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</si>
  <si>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</si>
  <si>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</si>
  <si>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</si>
  <si>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</si>
  <si>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</si>
  <si>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</si>
  <si>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</si>
  <si>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</si>
  <si>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</si>
  <si>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</si>
  <si>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</si>
  <si>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</si>
  <si>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</si>
  <si>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</si>
  <si>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</si>
  <si>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</si>
  <si>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</si>
  <si>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</si>
  <si>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</si>
  <si>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</si>
  <si>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</si>
  <si>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</si>
  <si>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</si>
  <si>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</si>
  <si>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</si>
  <si>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</si>
  <si>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</si>
  <si>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</si>
  <si>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</si>
  <si>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</si>
  <si>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</si>
  <si>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</si>
  <si>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</si>
  <si>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</si>
  <si>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</si>
  <si>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</si>
  <si>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</si>
  <si>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</si>
  <si>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</si>
  <si>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</si>
  <si>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</si>
  <si>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</si>
  <si>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</si>
  <si>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</si>
  <si>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</si>
  <si>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</si>
  <si>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</si>
  <si>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</si>
  <si>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</si>
  <si>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</si>
  <si>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</si>
  <si>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</si>
  <si>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</si>
  <si>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</si>
  <si>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</si>
  <si>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</si>
  <si>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</si>
  <si>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</si>
  <si>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</si>
  <si>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</si>
  <si>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</si>
  <si>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</si>
  <si>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</si>
  <si>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</si>
  <si>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</si>
  <si>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</si>
  <si>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</si>
  <si>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</si>
  <si>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</si>
  <si>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</si>
  <si>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</si>
  <si>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</si>
  <si>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</si>
  <si>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</si>
  <si>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</si>
  <si>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</si>
  <si>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</si>
  <si>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</si>
  <si>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</si>
  <si>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</si>
  <si>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</si>
  <si>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</si>
  <si>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</si>
  <si>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</si>
  <si>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</si>
  <si>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</si>
  <si>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</si>
  <si>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</si>
  <si>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</si>
  <si>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</si>
  <si>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</si>
  <si>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</si>
  <si>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</si>
  <si>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</si>
  <si>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</si>
  <si>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</si>
  <si>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</si>
  <si>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</si>
  <si>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</si>
  <si>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</si>
  <si>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</si>
  <si>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</si>
  <si>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</si>
  <si>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</si>
  <si>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</si>
  <si>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</si>
  <si>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</si>
  <si>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</si>
  <si>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</si>
  <si>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</si>
  <si>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</si>
  <si>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</si>
  <si>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</si>
  <si>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</si>
  <si>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</si>
  <si>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</si>
  <si>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</si>
  <si>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</si>
  <si>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</si>
  <si>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</si>
  <si>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</si>
  <si>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</si>
  <si>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</si>
  <si>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</si>
  <si>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</si>
  <si>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</si>
  <si>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</si>
  <si>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</si>
  <si>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</si>
  <si>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</si>
  <si>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</si>
  <si>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</si>
  <si>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</si>
  <si>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</si>
  <si>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</si>
  <si>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</si>
  <si>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</si>
  <si>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</si>
  <si>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</si>
  <si>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</si>
  <si>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</si>
  <si>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</si>
  <si>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</si>
  <si>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</si>
  <si>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</si>
  <si>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</si>
  <si>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</si>
  <si>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</si>
  <si>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</si>
  <si>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</si>
  <si>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</si>
  <si>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</si>
  <si>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</si>
  <si>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</si>
  <si>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</si>
  <si>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</si>
  <si>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</si>
  <si>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</si>
  <si>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</si>
  <si>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</si>
  <si>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</si>
  <si>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</si>
  <si>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</si>
  <si>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</si>
  <si>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</si>
  <si>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</si>
  <si>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</si>
  <si>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</si>
  <si>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</si>
  <si>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</si>
  <si>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</si>
  <si>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</si>
  <si>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</si>
  <si>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</si>
  <si>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</si>
  <si>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</si>
  <si>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</si>
  <si>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</si>
  <si>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</si>
  <si>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</si>
  <si>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</si>
  <si>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</si>
  <si>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</si>
  <si>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</si>
  <si>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</si>
  <si>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</si>
  <si>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</si>
  <si>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</si>
  <si>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</si>
  <si>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</si>
  <si>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</si>
  <si>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</si>
  <si>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</si>
  <si>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</si>
  <si>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</si>
  <si>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</si>
  <si>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</si>
  <si>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</si>
  <si>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</si>
  <si>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</si>
  <si>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</si>
  <si>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</si>
  <si>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</si>
  <si>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</si>
  <si>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</si>
  <si>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</si>
  <si>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</si>
  <si>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</si>
  <si>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</si>
  <si>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</si>
  <si>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</si>
  <si>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</si>
  <si>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</si>
  <si>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</si>
  <si>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</si>
  <si>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</si>
  <si>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</si>
  <si>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</si>
  <si>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</si>
  <si>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</si>
  <si>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</si>
  <si>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</si>
  <si>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</si>
  <si>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</si>
  <si>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</si>
  <si>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</si>
  <si>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</si>
  <si>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</si>
  <si>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</si>
  <si>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</si>
  <si>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</si>
  <si>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</si>
  <si>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</si>
  <si>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</si>
  <si>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</si>
  <si>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</si>
  <si>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</si>
  <si>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</si>
  <si>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</si>
  <si>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</si>
  <si>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</si>
  <si>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</si>
  <si>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</si>
  <si>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</si>
  <si>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</si>
  <si>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</si>
  <si>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</si>
  <si>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</si>
  <si>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</si>
  <si>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</si>
  <si>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</si>
  <si>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</si>
  <si>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</si>
  <si>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</si>
  <si>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</si>
  <si>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</si>
  <si>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</si>
  <si>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</si>
  <si>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</si>
  <si>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</si>
  <si>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</si>
  <si>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</si>
  <si>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</si>
  <si>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</si>
  <si>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</si>
  <si>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</si>
  <si>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</si>
  <si>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</si>
  <si>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</si>
  <si>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</si>
  <si>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</si>
  <si>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</si>
  <si>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</si>
  <si>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</si>
  <si>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</si>
  <si>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</si>
  <si>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</si>
  <si>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</si>
  <si>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</si>
  <si>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</si>
  <si>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</si>
  <si>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</si>
  <si>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</si>
  <si>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</si>
  <si>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</si>
  <si>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</si>
  <si>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</si>
  <si>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</si>
  <si>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</si>
  <si>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</si>
  <si>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</si>
  <si>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</si>
  <si>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</si>
  <si>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</si>
  <si>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</si>
  <si>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</si>
  <si>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</si>
  <si>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</si>
  <si>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</si>
  <si>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</si>
  <si>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</si>
  <si>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</si>
  <si>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</si>
  <si>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</si>
  <si>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</si>
  <si>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</si>
  <si>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</si>
  <si>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</si>
  <si>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</si>
  <si>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</si>
  <si>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</si>
  <si>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</si>
  <si>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</si>
  <si>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</si>
  <si>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</si>
  <si>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</si>
  <si>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</si>
  <si>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</si>
  <si>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</si>
  <si>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</si>
  <si>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</si>
  <si>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</si>
  <si>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</si>
  <si>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</si>
  <si>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</si>
  <si>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</si>
  <si>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</si>
  <si>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</si>
  <si>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</si>
  <si>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</si>
  <si>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</si>
  <si>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</si>
  <si>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</si>
  <si>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</si>
  <si>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</si>
  <si>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</si>
  <si>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</si>
  <si>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</si>
  <si>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</si>
  <si>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</si>
  <si>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</si>
  <si>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</si>
  <si>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</si>
  <si>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</si>
  <si>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</si>
  <si>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</si>
  <si>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</si>
  <si>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</si>
  <si>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</si>
  <si>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</si>
  <si>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</si>
  <si>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</si>
  <si>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</si>
  <si>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</si>
  <si>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</si>
  <si>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</si>
  <si>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</si>
  <si>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</si>
  <si>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</si>
  <si>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</si>
  <si>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</si>
  <si>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</si>
  <si>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</si>
  <si>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</si>
  <si>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</si>
  <si>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</si>
  <si>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</si>
  <si>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</si>
  <si>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</si>
  <si>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</si>
  <si>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</si>
  <si>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</si>
  <si>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</si>
  <si>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</si>
  <si>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</si>
  <si>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</si>
  <si>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</si>
  <si>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</si>
  <si>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</si>
  <si>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</si>
  <si>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</si>
  <si>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</si>
  <si>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</si>
  <si>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</si>
  <si>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</si>
  <si>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</si>
  <si>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</si>
  <si>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</si>
  <si>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</si>
  <si>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</si>
  <si>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</si>
  <si>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</si>
  <si>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</si>
  <si>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</si>
  <si>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</si>
  <si>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</si>
  <si>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</si>
  <si>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</si>
  <si>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</si>
  <si>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</si>
  <si>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</si>
  <si>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</si>
  <si>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</si>
  <si>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</si>
  <si>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</si>
  <si>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</si>
  <si>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</si>
  <si>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</si>
  <si>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</si>
  <si>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</si>
  <si>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</si>
  <si>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</si>
  <si>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</si>
  <si>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</si>
  <si>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</si>
  <si>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</si>
  <si>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</si>
  <si>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</si>
  <si>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</si>
  <si>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</si>
  <si>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</si>
  <si>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</si>
  <si>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</si>
  <si>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</si>
  <si>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</si>
  <si>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</si>
  <si>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</si>
  <si>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</si>
  <si>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</si>
  <si>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</si>
  <si>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</si>
  <si>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</si>
  <si>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</si>
  <si>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</si>
  <si>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</si>
  <si>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</si>
  <si>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</si>
  <si>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</si>
  <si>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</si>
  <si>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</si>
  <si>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</si>
  <si>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</si>
  <si>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</si>
  <si>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</si>
  <si>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</si>
  <si>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</si>
  <si>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</si>
  <si>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</si>
  <si>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</si>
  <si>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</si>
  <si>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</si>
  <si>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</si>
  <si>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</si>
  <si>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</si>
  <si>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</si>
  <si>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</si>
  <si>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</si>
  <si>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</si>
  <si>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</si>
  <si>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</si>
  <si>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</si>
  <si>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</si>
  <si>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</si>
  <si>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</si>
  <si>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</si>
  <si>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</si>
  <si>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</si>
  <si>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</si>
  <si>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</si>
  <si>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</si>
  <si>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</si>
  <si>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</si>
  <si>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</si>
  <si>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</si>
  <si>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</si>
  <si>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</si>
  <si>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</si>
  <si>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</si>
  <si>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</si>
  <si>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</si>
  <si>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</si>
  <si>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</si>
  <si>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</si>
  <si>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</si>
  <si>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</si>
  <si>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</si>
  <si>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</si>
  <si>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</si>
  <si>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</si>
  <si>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</si>
  <si>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</si>
  <si>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</si>
  <si>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</si>
  <si>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</si>
  <si>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</si>
  <si>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</si>
  <si>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</si>
  <si>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</si>
  <si>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</si>
  <si>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</si>
  <si>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</si>
  <si>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</si>
  <si>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</si>
  <si>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</si>
  <si>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</si>
  <si>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</si>
  <si>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</si>
  <si>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</si>
  <si>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</si>
  <si>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</si>
  <si>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</si>
  <si>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</si>
  <si>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</si>
  <si>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</si>
  <si>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</si>
  <si>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</si>
  <si>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</si>
  <si>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</si>
  <si>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</si>
  <si>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</si>
  <si>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</si>
  <si>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</si>
  <si>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</si>
  <si>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</si>
  <si>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</si>
  <si>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</si>
  <si>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</si>
  <si>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</si>
  <si>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</si>
  <si>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</si>
  <si>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</si>
  <si>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</si>
  <si>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</si>
  <si>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</si>
  <si>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</si>
  <si>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</si>
  <si>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</si>
  <si>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</si>
  <si>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</si>
  <si>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</si>
  <si>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</si>
  <si>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</si>
  <si>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</si>
  <si>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</si>
  <si>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</si>
  <si>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</si>
  <si>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</si>
  <si>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</si>
  <si>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</si>
  <si>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</si>
  <si>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</si>
  <si>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</si>
  <si>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</si>
  <si>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</si>
  <si>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</si>
  <si>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</si>
  <si>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</si>
  <si>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</si>
  <si>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</si>
  <si>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</si>
  <si>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</si>
  <si>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</si>
  <si>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</si>
  <si>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</si>
  <si>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</si>
  <si>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</si>
  <si>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</si>
  <si>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</si>
  <si>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</si>
  <si>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</si>
  <si>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</si>
  <si>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</si>
  <si>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</si>
  <si>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</si>
  <si>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</si>
  <si>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</si>
  <si>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</si>
  <si>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</si>
  <si>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</si>
  <si>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</si>
  <si>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</si>
  <si>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</si>
  <si>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</si>
  <si>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</si>
  <si>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</si>
  <si>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</si>
  <si>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</si>
  <si>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</si>
  <si>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</si>
  <si>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</si>
  <si>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</si>
  <si>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</si>
  <si>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</si>
  <si>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</si>
  <si>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</si>
  <si>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</si>
  <si>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</si>
  <si>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</si>
  <si>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</si>
  <si>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</si>
  <si>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</si>
  <si>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</si>
  <si>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</si>
  <si>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</si>
  <si>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</si>
  <si>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</si>
  <si>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</si>
  <si>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</si>
  <si>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</si>
  <si>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</si>
  <si>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</si>
  <si>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</si>
  <si>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</si>
  <si>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</si>
  <si>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</si>
  <si>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</si>
  <si>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</si>
  <si>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</si>
  <si>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</si>
  <si>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</si>
  <si>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</si>
  <si>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</si>
  <si>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</si>
  <si>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</si>
  <si>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</si>
  <si>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</si>
  <si>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</si>
  <si>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</si>
  <si>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</si>
  <si>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</si>
  <si>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</si>
  <si>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</si>
  <si>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</si>
  <si>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</si>
  <si>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</si>
  <si>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</si>
  <si>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</si>
  <si>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</si>
  <si>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</si>
  <si>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</si>
  <si>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</si>
  <si>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</si>
  <si>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</si>
  <si>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</si>
  <si>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</si>
  <si>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</si>
  <si>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</si>
  <si>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</si>
  <si>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</si>
  <si>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</si>
  <si>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</si>
  <si>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</si>
  <si>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</si>
  <si>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</si>
  <si>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</si>
  <si>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</si>
  <si>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</si>
  <si>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</si>
  <si>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</si>
  <si>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</si>
  <si>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</si>
  <si>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</si>
  <si>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</si>
  <si>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</si>
  <si>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</si>
  <si>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</si>
  <si>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</si>
  <si>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</si>
  <si>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</si>
  <si>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</si>
  <si>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</si>
  <si>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</si>
  <si>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</si>
  <si>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</si>
  <si>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</si>
  <si>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</si>
  <si>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</si>
  <si>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</si>
  <si>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</si>
  <si>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</si>
  <si>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</si>
  <si>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</si>
  <si>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</si>
  <si>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</si>
  <si>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</si>
  <si>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</si>
  <si>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</si>
  <si>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</si>
  <si>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</si>
  <si>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</si>
  <si>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</si>
  <si>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</si>
  <si>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</si>
  <si>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</si>
  <si>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</si>
  <si>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</si>
  <si>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</si>
  <si>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</si>
  <si>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</si>
  <si>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</si>
  <si>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</si>
  <si>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</si>
  <si>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</si>
  <si>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</si>
  <si>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</si>
  <si>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</si>
  <si>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</si>
  <si>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</si>
  <si>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</si>
  <si>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</si>
  <si>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</si>
  <si>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</si>
  <si>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</si>
  <si>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</si>
  <si>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</si>
  <si>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</si>
  <si>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</si>
  <si>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</si>
  <si>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</si>
  <si>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</si>
  <si>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</si>
  <si>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</si>
  <si>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</si>
  <si>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</si>
  <si>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</si>
  <si>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</si>
  <si>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</si>
  <si>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</si>
  <si>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</si>
  <si>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</si>
  <si>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</si>
  <si>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</si>
  <si>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</si>
  <si>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</si>
  <si>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</si>
  <si>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</si>
  <si>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</si>
  <si>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</si>
  <si>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</si>
  <si>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</si>
  <si>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</si>
  <si>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</si>
  <si>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</si>
  <si>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</si>
  <si>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</si>
  <si>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</si>
  <si>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</si>
  <si>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</si>
  <si>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</si>
  <si>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</si>
  <si>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</si>
  <si>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</si>
  <si>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</si>
  <si>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</si>
  <si>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</si>
  <si>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</si>
  <si>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</si>
  <si>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</si>
  <si>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</si>
  <si>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</si>
  <si>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</si>
  <si>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</si>
  <si>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</si>
  <si>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</si>
  <si>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</si>
  <si>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</si>
  <si>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</si>
  <si>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</si>
  <si>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</si>
  <si>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</si>
  <si>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</si>
  <si>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</si>
  <si>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</si>
  <si>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</si>
  <si>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</si>
  <si>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</si>
  <si>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</si>
  <si>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</si>
  <si>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</si>
  <si>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</si>
  <si>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</si>
  <si>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</si>
  <si>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</si>
  <si>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</si>
  <si>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</si>
  <si>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</si>
  <si>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</si>
  <si>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</si>
  <si>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</si>
  <si>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</si>
  <si>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</si>
  <si>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</si>
  <si>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</si>
  <si>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</si>
  <si>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</si>
  <si>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</si>
  <si>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</si>
  <si>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</si>
  <si>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</si>
  <si>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</si>
  <si>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</si>
  <si>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</si>
  <si>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</si>
  <si>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</si>
  <si>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</si>
  <si>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</si>
  <si>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</si>
  <si>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</si>
  <si>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</si>
  <si>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</si>
  <si>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</si>
  <si>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</si>
  <si>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</si>
  <si>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</si>
  <si>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</si>
  <si>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</si>
  <si>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</si>
  <si>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</si>
  <si>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</si>
  <si>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</si>
  <si>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</si>
  <si>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</si>
  <si>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</si>
  <si>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</si>
  <si>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</si>
  <si>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</si>
  <si>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</si>
  <si>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</si>
  <si>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</si>
  <si>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</si>
  <si>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</si>
  <si>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</si>
  <si>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</si>
  <si>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</si>
  <si>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</si>
  <si>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</si>
  <si>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</si>
  <si>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</si>
  <si>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</si>
  <si>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</si>
  <si>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</si>
  <si>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</si>
  <si>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</si>
  <si>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</si>
  <si>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</si>
  <si>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</si>
  <si>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</si>
  <si>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</si>
  <si>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</si>
  <si>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</si>
  <si>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</si>
  <si>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</si>
  <si>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</si>
  <si>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</si>
  <si>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</si>
  <si>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</si>
  <si>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</si>
  <si>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</si>
  <si>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</si>
  <si>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</si>
  <si>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</si>
  <si>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</si>
  <si>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</si>
  <si>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</si>
  <si>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</si>
  <si>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</si>
  <si>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</si>
  <si>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</si>
  <si>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</si>
  <si>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</si>
  <si>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</si>
  <si>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</si>
  <si>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</si>
  <si>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</si>
  <si>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</si>
  <si>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</si>
  <si>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</si>
  <si>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</si>
  <si>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</si>
  <si>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</si>
  <si>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</si>
  <si>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</si>
  <si>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</si>
  <si>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</si>
  <si>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</si>
  <si>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</si>
  <si>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</si>
  <si>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</si>
  <si>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</si>
  <si>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</si>
  <si>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</si>
  <si>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</si>
  <si>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</si>
  <si>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</si>
  <si>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</si>
  <si>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</si>
  <si>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</si>
  <si>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</si>
  <si>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</si>
  <si>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</si>
  <si>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</si>
  <si>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</si>
  <si>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</si>
  <si>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</si>
  <si>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</si>
  <si>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</si>
  <si>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</si>
  <si>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</si>
  <si>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</si>
  <si>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</si>
  <si>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</si>
  <si>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</si>
  <si>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</si>
  <si>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</si>
  <si>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</si>
  <si>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</si>
  <si>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</si>
  <si>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</si>
  <si>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</si>
  <si>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</si>
  <si>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</si>
  <si>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</si>
  <si>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</si>
  <si>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</si>
  <si>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</si>
  <si>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</si>
  <si>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</si>
  <si>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</si>
  <si>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</si>
  <si>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</si>
  <si>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</si>
  <si>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</si>
  <si>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</si>
  <si>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</si>
  <si>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</si>
  <si>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</si>
  <si>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</si>
  <si>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</si>
  <si>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</si>
  <si>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</si>
  <si>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</si>
  <si>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</si>
  <si>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</si>
  <si>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</si>
  <si>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</si>
  <si>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</si>
  <si>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</si>
  <si>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</si>
  <si>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</si>
  <si>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</si>
  <si>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</si>
  <si>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</si>
  <si>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</si>
  <si>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</si>
  <si>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</si>
  <si>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</si>
  <si>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</si>
  <si>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</si>
  <si>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</si>
  <si>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</si>
  <si>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</si>
  <si>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</si>
  <si>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</si>
  <si>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</si>
  <si>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</si>
  <si>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</si>
  <si>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</si>
  <si>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</si>
  <si>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</si>
  <si>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</si>
  <si>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</si>
  <si>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</si>
  <si>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</si>
  <si>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</si>
  <si>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</si>
  <si>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</si>
  <si>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</si>
  <si>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</si>
  <si>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</si>
  <si>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</si>
  <si>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</si>
  <si>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</si>
  <si>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</si>
  <si>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</si>
  <si>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</si>
  <si>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</si>
  <si>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</si>
  <si>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</si>
  <si>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</si>
  <si>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</si>
  <si>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</si>
  <si>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</si>
  <si>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</si>
  <si>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</si>
  <si>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</si>
  <si>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</si>
  <si>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</si>
  <si>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</si>
  <si>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</si>
  <si>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</si>
  <si>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</si>
  <si>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</si>
  <si>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</si>
  <si>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</si>
  <si>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</si>
  <si>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</si>
  <si>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</si>
  <si>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</si>
  <si>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</si>
  <si>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</si>
  <si>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</si>
  <si>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</si>
  <si>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</si>
  <si>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</si>
  <si>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</si>
  <si>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</si>
  <si>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</si>
  <si>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</si>
  <si>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</si>
  <si>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</si>
  <si>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</si>
  <si>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</si>
  <si>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</si>
  <si>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</si>
  <si>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</si>
  <si>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</si>
  <si>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</si>
  <si>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</si>
  <si>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</si>
  <si>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</si>
  <si>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</si>
  <si>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</si>
  <si>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</si>
  <si>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</si>
  <si>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</si>
  <si>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</si>
  <si>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</si>
  <si>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</si>
  <si>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</si>
  <si>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</si>
  <si>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</si>
  <si>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</si>
  <si>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</si>
  <si>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</si>
  <si>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</si>
  <si>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</si>
  <si>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</si>
  <si>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</si>
  <si>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</si>
  <si>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</si>
  <si>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</si>
  <si>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</si>
  <si>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</si>
  <si>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</si>
  <si>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</si>
  <si>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</si>
  <si>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</si>
  <si>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</si>
  <si>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</si>
  <si>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</si>
  <si>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</si>
  <si>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</si>
  <si>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</si>
  <si>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</si>
  <si>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</si>
  <si>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</si>
  <si>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</si>
  <si>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</si>
  <si>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</si>
  <si>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</si>
  <si>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</si>
  <si>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</si>
  <si>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</si>
  <si>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</si>
  <si>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</si>
  <si>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</si>
  <si>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</si>
  <si>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</si>
  <si>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</si>
  <si>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</si>
  <si>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</si>
  <si>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</si>
  <si>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</si>
  <si>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</si>
  <si>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</si>
  <si>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</si>
  <si>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</si>
  <si>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</si>
  <si>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</si>
  <si>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</si>
  <si>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</si>
  <si>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</si>
  <si>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</si>
  <si>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</si>
  <si>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</si>
  <si>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</si>
  <si>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</si>
  <si>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</si>
  <si>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</si>
  <si>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</si>
  <si>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</si>
  <si>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</si>
  <si>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</si>
  <si>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</si>
  <si>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</si>
  <si>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</si>
  <si>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</si>
  <si>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</si>
  <si>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</si>
  <si>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</si>
  <si>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</si>
  <si>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</si>
  <si>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</si>
  <si>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</si>
  <si>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</si>
  <si>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</si>
  <si>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</si>
  <si>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</si>
  <si>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</si>
  <si>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</si>
  <si>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</si>
  <si>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</si>
  <si>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</si>
  <si>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</si>
  <si>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</si>
  <si>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</si>
  <si>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</si>
  <si>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</si>
  <si>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</si>
  <si>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</si>
  <si>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</si>
  <si>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</si>
  <si>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</si>
  <si>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</si>
  <si>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</si>
  <si>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</si>
  <si>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</si>
  <si>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</si>
  <si>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</si>
  <si>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</si>
  <si>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</si>
  <si>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</si>
  <si>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</si>
  <si>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</si>
  <si>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</si>
  <si>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</si>
  <si>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</si>
  <si>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</si>
  <si>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</si>
  <si>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</si>
  <si>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</si>
  <si>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</si>
  <si>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</si>
  <si>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</si>
  <si>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</si>
  <si>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</si>
  <si>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</si>
  <si>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</si>
  <si>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</si>
  <si>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</si>
  <si>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</si>
  <si>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</si>
  <si>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</si>
  <si>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</si>
  <si>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</si>
  <si>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</si>
  <si>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</si>
  <si>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</si>
  <si>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</si>
  <si>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</si>
  <si>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</si>
  <si>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</si>
  <si>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</si>
  <si>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</si>
  <si>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</si>
  <si>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</si>
  <si>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</si>
  <si>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</si>
  <si>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</si>
  <si>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</si>
  <si>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</si>
  <si>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</si>
  <si>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</si>
  <si>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</si>
  <si>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</si>
  <si>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</si>
  <si>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</si>
  <si>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</si>
  <si>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</si>
  <si>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</si>
  <si>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</si>
  <si>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</si>
  <si>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</si>
  <si>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</si>
  <si>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</si>
  <si>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</si>
  <si>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</si>
  <si>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</si>
  <si>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</si>
  <si>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</si>
  <si>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</si>
  <si>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</si>
  <si>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</si>
  <si>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</si>
  <si>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</si>
  <si>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</si>
  <si>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</si>
  <si>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</si>
  <si>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</si>
  <si>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</si>
  <si>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</si>
  <si>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</si>
  <si>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</si>
  <si>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</si>
  <si>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</si>
  <si>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</si>
  <si>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</si>
  <si>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</si>
  <si>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</si>
  <si>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</si>
  <si>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</si>
  <si>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</si>
  <si>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</si>
  <si>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</si>
  <si>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</si>
  <si>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</si>
  <si>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</si>
  <si>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</si>
  <si>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</si>
  <si>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</si>
  <si>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</si>
  <si>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</si>
  <si>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</si>
  <si>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</si>
  <si>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</si>
  <si>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</si>
  <si>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</si>
  <si>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</si>
  <si>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</si>
  <si>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</si>
  <si>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</si>
  <si>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</si>
  <si>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</si>
  <si>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</si>
  <si>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</si>
  <si>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</si>
  <si>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</si>
  <si>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</si>
  <si>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</si>
  <si>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</si>
  <si>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</si>
  <si>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</si>
  <si>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</si>
  <si>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</si>
  <si>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</si>
  <si>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</si>
  <si>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</si>
  <si>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</si>
  <si>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</si>
  <si>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</si>
  <si>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</si>
  <si>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</si>
  <si>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</si>
  <si>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</si>
  <si>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</si>
  <si>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</si>
  <si>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</si>
  <si>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</si>
  <si>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</si>
  <si>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</si>
  <si>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</si>
  <si>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</si>
  <si>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</si>
  <si>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</si>
  <si>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</si>
  <si>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</si>
  <si>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</si>
  <si>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</si>
  <si>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</si>
  <si>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</si>
  <si>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</si>
  <si>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</si>
  <si>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</si>
  <si>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</si>
  <si>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</si>
  <si>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</si>
  <si>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</si>
  <si>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</si>
  <si>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</si>
  <si>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</si>
  <si>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</si>
  <si>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</si>
  <si>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</si>
  <si>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</si>
  <si>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</si>
  <si>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</si>
  <si>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</si>
  <si>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</si>
  <si>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</si>
  <si>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</si>
  <si>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</si>
  <si>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</si>
  <si>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</si>
  <si>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</si>
  <si>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</si>
  <si>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</si>
  <si>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</si>
  <si>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</si>
  <si>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</si>
  <si>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</si>
  <si>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</si>
  <si>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</si>
  <si>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</si>
  <si>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</si>
  <si>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</si>
  <si>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</si>
  <si>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</si>
  <si>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</si>
  <si>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</si>
  <si>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</si>
  <si>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</si>
  <si>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</si>
  <si>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</si>
  <si>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</si>
  <si>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</si>
  <si>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</si>
  <si>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</si>
  <si>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</si>
  <si>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</si>
  <si>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</si>
  <si>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</si>
  <si>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</si>
  <si>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</si>
  <si>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</si>
  <si>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</si>
  <si>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</si>
  <si>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</si>
  <si>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</si>
  <si>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</si>
  <si>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</si>
  <si>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</si>
  <si>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</si>
  <si>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</si>
  <si>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</si>
  <si>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</si>
  <si>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</si>
  <si>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</si>
  <si>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</si>
  <si>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</si>
  <si>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</si>
  <si>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</si>
  <si>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</si>
  <si>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</si>
  <si>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</si>
  <si>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</si>
  <si>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</si>
  <si>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</si>
  <si>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</si>
  <si>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</si>
  <si>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</si>
  <si>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</si>
  <si>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</si>
  <si>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</si>
  <si>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</si>
  <si>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</si>
  <si>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</si>
  <si>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</si>
  <si>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</si>
  <si>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</si>
  <si>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</si>
  <si>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</si>
  <si>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</si>
  <si>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</si>
  <si>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</si>
  <si>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</si>
  <si>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</si>
  <si>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</si>
  <si>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</si>
  <si>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</si>
  <si>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</si>
  <si>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</si>
  <si>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</si>
  <si>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</si>
  <si>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</si>
  <si>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</si>
  <si>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</si>
  <si>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</si>
  <si>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</si>
  <si>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</si>
  <si>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</si>
  <si>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</si>
  <si>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</si>
  <si>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</si>
  <si>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</si>
  <si>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</si>
  <si>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</si>
  <si>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</si>
  <si>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</si>
  <si>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</si>
  <si>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</si>
  <si>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</si>
  <si>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</si>
  <si>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</si>
  <si>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</si>
  <si>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</si>
  <si>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</si>
  <si>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</si>
  <si>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</si>
  <si>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</si>
  <si>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</si>
  <si>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</si>
  <si>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</si>
  <si>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</si>
  <si>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</si>
  <si>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</si>
  <si>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</si>
  <si>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</si>
  <si>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</si>
  <si>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</si>
  <si>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</si>
  <si>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</si>
  <si>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</si>
  <si>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</si>
  <si>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</si>
  <si>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</si>
  <si>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</si>
  <si>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</si>
  <si>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</si>
  <si>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</si>
  <si>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</si>
  <si>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</si>
  <si>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</si>
  <si>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</si>
  <si>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</si>
  <si>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</si>
  <si>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</si>
  <si>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</si>
  <si>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</si>
  <si>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</si>
  <si>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</si>
  <si>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</si>
  <si>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</si>
  <si>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</si>
  <si>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</si>
  <si>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</si>
  <si>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</si>
  <si>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</si>
  <si>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</si>
  <si>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</si>
  <si>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</si>
  <si>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</si>
  <si>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</si>
  <si>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</si>
  <si>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</si>
  <si>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</si>
  <si>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</si>
  <si>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</si>
  <si>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</si>
  <si>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</si>
  <si>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</si>
  <si>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</si>
  <si>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</si>
  <si>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</si>
  <si>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</si>
  <si>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</si>
  <si>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</si>
  <si>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</si>
  <si>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</si>
  <si>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</si>
  <si>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</si>
  <si>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</si>
  <si>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</si>
  <si>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</si>
  <si>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</si>
  <si>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</si>
  <si>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</si>
  <si>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</si>
  <si>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</si>
  <si>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</si>
  <si>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</si>
  <si>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</si>
  <si>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</si>
  <si>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</si>
  <si>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</si>
  <si>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</si>
  <si>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</si>
  <si>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</si>
  <si>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</si>
  <si>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</si>
  <si>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</si>
  <si>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</si>
  <si>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</si>
  <si>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</si>
  <si>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</si>
  <si>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</si>
  <si>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</si>
  <si>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</si>
  <si>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</si>
  <si>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</si>
  <si>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</si>
  <si>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</si>
  <si>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</si>
  <si>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</si>
  <si>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</si>
  <si>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</si>
  <si>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</si>
  <si>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</si>
  <si>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</si>
  <si>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</si>
  <si>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</si>
  <si>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</si>
  <si>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</si>
  <si>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</si>
  <si>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</si>
  <si>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</si>
  <si>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</si>
  <si>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</si>
  <si>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</si>
  <si>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</si>
  <si>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</si>
  <si>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</si>
  <si>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</si>
  <si>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</si>
  <si>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</si>
  <si>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</si>
  <si>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</si>
  <si>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</si>
  <si>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</si>
  <si>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</si>
  <si>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</si>
  <si>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</si>
  <si>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</si>
  <si>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</si>
  <si>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</si>
  <si>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</si>
  <si>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</si>
  <si>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</si>
  <si>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</si>
  <si>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</si>
  <si>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</si>
  <si>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</si>
  <si>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</si>
  <si>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</si>
  <si>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</si>
  <si>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</si>
  <si>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</si>
  <si>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</si>
  <si>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</si>
  <si>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</si>
  <si>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</si>
  <si>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</si>
  <si>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</si>
  <si>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</si>
  <si>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</si>
  <si>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</si>
  <si>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</si>
  <si>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</si>
  <si>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</si>
  <si>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</si>
  <si>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</si>
  <si>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</si>
  <si>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</si>
  <si>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</si>
  <si>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</si>
  <si>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</si>
  <si>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</si>
  <si>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</si>
  <si>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</si>
  <si>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</si>
  <si>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</si>
  <si>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</si>
  <si>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</si>
  <si>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</si>
  <si>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</si>
  <si>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</si>
  <si>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</si>
  <si>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</si>
  <si>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</si>
  <si>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</si>
  <si>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</si>
  <si>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</si>
  <si>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</si>
  <si>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</si>
  <si>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</si>
  <si>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</si>
  <si>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</si>
  <si>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</si>
  <si>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</si>
  <si>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</si>
  <si>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</si>
  <si>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</si>
  <si>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</si>
  <si>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</si>
  <si>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</si>
  <si>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</si>
  <si>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</si>
  <si>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</si>
  <si>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</si>
  <si>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</si>
  <si>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</si>
  <si>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</si>
  <si>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</si>
  <si>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</si>
  <si>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</si>
  <si>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</si>
  <si>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</si>
  <si>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</si>
  <si>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</si>
  <si>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</si>
  <si>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</si>
  <si>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</si>
  <si>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</si>
  <si>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</si>
  <si>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</si>
  <si>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</si>
  <si>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</si>
  <si>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</si>
  <si>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</si>
  <si>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</si>
  <si>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</si>
  <si>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</si>
  <si>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</si>
  <si>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</si>
  <si>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</si>
  <si>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</si>
  <si>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</si>
  <si>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</si>
  <si>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</si>
  <si>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</si>
  <si>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</si>
  <si>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</si>
  <si>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</si>
  <si>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</si>
  <si>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</si>
  <si>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</si>
  <si>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</si>
  <si>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</si>
  <si>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</si>
  <si>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</si>
  <si>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</si>
  <si>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</si>
  <si>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</si>
  <si>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</si>
  <si>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</si>
  <si>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</si>
  <si>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</si>
  <si>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</si>
  <si>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</si>
  <si>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</si>
  <si>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</si>
  <si>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</si>
  <si>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</si>
  <si>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</si>
  <si>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</si>
  <si>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</si>
  <si>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</si>
  <si>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</si>
  <si>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</si>
  <si>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</si>
  <si>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</si>
  <si>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</si>
  <si>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</si>
  <si>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</si>
  <si>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</si>
  <si>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</si>
  <si>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</si>
  <si>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</si>
  <si>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</si>
  <si>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</si>
  <si>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</si>
  <si>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</si>
  <si>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</si>
  <si>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</si>
  <si>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</si>
  <si>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</si>
  <si>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</si>
  <si>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</si>
  <si>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</si>
  <si>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</si>
  <si>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</si>
  <si>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</si>
  <si>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</si>
  <si>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</si>
  <si>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</si>
  <si>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</si>
  <si>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</si>
  <si>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</si>
  <si>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</si>
  <si>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</si>
  <si>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</si>
  <si>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</si>
  <si>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</si>
  <si>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</si>
  <si>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</si>
  <si>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</si>
  <si>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</si>
  <si>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</si>
  <si>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</si>
  <si>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</si>
  <si>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</si>
  <si>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</si>
  <si>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</si>
  <si>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</si>
  <si>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</si>
  <si>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</si>
  <si>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</si>
  <si>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</si>
  <si>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</si>
  <si>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</si>
  <si>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</si>
  <si>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</si>
  <si>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</si>
  <si>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</si>
  <si>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</si>
  <si>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</si>
  <si>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</si>
  <si>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</si>
  <si>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</si>
  <si>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</si>
  <si>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</si>
  <si>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</si>
  <si>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</si>
  <si>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</si>
  <si>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</si>
  <si>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</si>
  <si>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</si>
  <si>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</si>
  <si>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</si>
  <si>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</si>
  <si>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</si>
  <si>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</si>
  <si>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</si>
  <si>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</si>
  <si>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</si>
  <si>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</si>
  <si>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</si>
  <si>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</si>
  <si>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</si>
  <si>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</si>
  <si>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</si>
  <si>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</si>
  <si>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</si>
  <si>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</si>
  <si>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</si>
  <si>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</si>
  <si>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</si>
  <si>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</si>
  <si>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</si>
  <si>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</si>
  <si>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</si>
  <si>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</si>
  <si>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</si>
  <si>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</si>
  <si>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</si>
  <si>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</si>
  <si>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</si>
  <si>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</si>
  <si>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</si>
  <si>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</si>
  <si>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</si>
  <si>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</si>
  <si>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</si>
  <si>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</si>
  <si>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</si>
  <si>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</si>
  <si>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</si>
  <si>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</si>
  <si>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</si>
  <si>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</si>
  <si>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</si>
  <si>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</si>
  <si>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</si>
  <si>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</si>
  <si>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</si>
  <si>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</si>
  <si>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</si>
  <si>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</si>
  <si>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</si>
  <si>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</si>
  <si>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</si>
  <si>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</si>
  <si>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</si>
  <si>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</si>
  <si>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</si>
  <si>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</si>
  <si>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</si>
  <si>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</si>
  <si>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</si>
  <si>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</si>
  <si>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</si>
  <si>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</si>
  <si>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</si>
  <si>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</si>
  <si>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</si>
  <si>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</si>
  <si>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</si>
  <si>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</si>
  <si>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</si>
  <si>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</si>
  <si>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</si>
  <si>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</si>
  <si>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</si>
  <si>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</si>
  <si>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</si>
  <si>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</si>
  <si>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</si>
  <si>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</si>
  <si>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</si>
  <si>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</si>
  <si>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</si>
  <si>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</si>
  <si>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</si>
  <si>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</si>
  <si>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</si>
  <si>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</si>
  <si>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</si>
  <si>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</si>
  <si>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</si>
  <si>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</si>
  <si>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</si>
  <si>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</si>
  <si>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</si>
  <si>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</si>
  <si>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</si>
  <si>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</si>
  <si>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</si>
  <si>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</si>
  <si>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</si>
  <si>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</si>
  <si>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</si>
  <si>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</si>
  <si>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</si>
  <si>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</si>
  <si>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</si>
  <si>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</si>
  <si>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</si>
  <si>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</si>
  <si>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</si>
  <si>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</si>
  <si>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</si>
  <si>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</si>
  <si>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</si>
  <si>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</si>
  <si>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</si>
  <si>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</si>
  <si>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</si>
  <si>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</si>
  <si>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</si>
  <si>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</si>
  <si>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</si>
  <si>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</si>
  <si>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</si>
  <si>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</si>
  <si>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</si>
  <si>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</si>
  <si>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</si>
  <si>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</si>
  <si>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</si>
  <si>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</si>
  <si>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</si>
  <si>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</si>
  <si>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</si>
  <si>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</si>
  <si>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</si>
  <si>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</si>
  <si>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</si>
  <si>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</si>
  <si>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</si>
  <si>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</si>
  <si>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</si>
  <si>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</si>
  <si>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</si>
  <si>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</si>
  <si>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</si>
  <si>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</si>
  <si>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</si>
  <si>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</si>
  <si>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</si>
  <si>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</si>
  <si>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</si>
  <si>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</si>
  <si>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</si>
  <si>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</si>
  <si>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</si>
  <si>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</si>
  <si>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</si>
  <si>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</si>
  <si>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</si>
  <si>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</si>
  <si>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</si>
  <si>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</si>
  <si>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</si>
  <si>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</si>
  <si>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</si>
  <si>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</si>
  <si>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</si>
  <si>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</si>
  <si>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</si>
  <si>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</si>
  <si>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</si>
  <si>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</si>
  <si>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</si>
  <si>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</si>
  <si>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</si>
  <si>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</si>
  <si>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</si>
  <si>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</si>
  <si>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</si>
  <si>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</si>
  <si>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</si>
  <si>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</si>
  <si>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</si>
  <si>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</si>
  <si>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</si>
  <si>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</si>
  <si>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</si>
  <si>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</si>
  <si>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</si>
  <si>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</si>
  <si>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</si>
  <si>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</si>
  <si>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</si>
  <si>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</si>
  <si>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</si>
  <si>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</si>
  <si>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</si>
  <si>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</si>
  <si>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</si>
  <si>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</si>
  <si>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</si>
  <si>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</si>
  <si>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</si>
  <si>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</si>
  <si>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</si>
  <si>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</si>
  <si>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</si>
  <si>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</si>
  <si>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</si>
  <si>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</si>
  <si>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</si>
  <si>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</si>
  <si>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</si>
  <si>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</si>
  <si>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</si>
  <si>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</si>
  <si>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</si>
  <si>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</si>
  <si>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</si>
  <si>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</si>
  <si>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</si>
  <si>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</si>
  <si>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</si>
  <si>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</si>
  <si>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</si>
  <si>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</si>
  <si>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</si>
  <si>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</si>
  <si>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</si>
  <si>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</si>
  <si>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</si>
  <si>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</si>
  <si>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</si>
  <si>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</si>
  <si>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</si>
  <si>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</si>
  <si>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</si>
  <si>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</si>
  <si>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</si>
  <si>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</si>
  <si>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</si>
  <si>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</si>
  <si>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</si>
  <si>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</si>
  <si>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</si>
  <si>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</si>
  <si>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</si>
  <si>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</si>
  <si>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</si>
  <si>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</si>
  <si>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</si>
  <si>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</si>
  <si>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</si>
  <si>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</si>
  <si>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</si>
  <si>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</si>
  <si>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</si>
  <si>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</si>
  <si>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</si>
  <si>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</si>
  <si>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</si>
  <si>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</si>
  <si>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</si>
  <si>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</si>
  <si>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</si>
  <si>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</si>
  <si>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</si>
  <si>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</si>
  <si>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</si>
  <si>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</si>
  <si>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</si>
  <si>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</si>
  <si>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</si>
  <si>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</si>
  <si>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</si>
  <si>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</si>
  <si>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</si>
  <si>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</si>
  <si>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</si>
  <si>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</si>
  <si>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</si>
  <si>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</si>
  <si>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</si>
  <si>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</si>
  <si>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</si>
  <si>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</si>
  <si>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</si>
  <si>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</si>
  <si>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</si>
  <si>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</si>
  <si>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</si>
  <si>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</si>
  <si>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</si>
  <si>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</si>
  <si>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</si>
  <si>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</si>
  <si>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</si>
  <si>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</si>
  <si>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</si>
  <si>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</si>
  <si>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</si>
  <si>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</si>
  <si>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</si>
  <si>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</si>
  <si>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</si>
  <si>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</si>
  <si>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</si>
  <si>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</si>
  <si>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</si>
  <si>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</si>
  <si>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</si>
  <si>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</si>
  <si>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</si>
  <si>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</si>
  <si>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</si>
  <si>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</si>
  <si>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</si>
  <si>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</si>
  <si>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</si>
  <si>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</si>
  <si>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</si>
  <si>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</si>
  <si>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</si>
  <si>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</si>
  <si>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</si>
  <si>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</si>
  <si>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</si>
  <si>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</si>
  <si>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</si>
  <si>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</si>
  <si>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</si>
  <si>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</si>
  <si>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</si>
  <si>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</si>
  <si>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</si>
  <si>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</si>
  <si>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</si>
  <si>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</si>
  <si>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</si>
  <si>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</si>
  <si>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</si>
  <si>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</si>
  <si>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</si>
  <si>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</si>
  <si>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</si>
  <si>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</si>
  <si>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</si>
  <si>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</si>
  <si>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</si>
  <si>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</si>
  <si>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</si>
  <si>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</si>
  <si>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</si>
  <si>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</si>
  <si>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</si>
  <si>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</si>
  <si>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</si>
  <si>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</si>
  <si>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</si>
  <si>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</si>
  <si>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</si>
  <si>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</si>
  <si>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</si>
  <si>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</si>
  <si>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</si>
  <si>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</si>
  <si>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</si>
  <si>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</si>
  <si>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</si>
  <si>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</si>
  <si>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</si>
  <si>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</si>
  <si>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</si>
  <si>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</si>
  <si>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</si>
  <si>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</si>
  <si>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</si>
  <si>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</si>
  <si>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</si>
  <si>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</si>
  <si>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</si>
  <si>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</si>
  <si>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</si>
  <si>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</si>
  <si>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</si>
  <si>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</si>
  <si>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</si>
  <si>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</si>
  <si>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</si>
  <si>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</si>
  <si>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</si>
  <si>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</si>
  <si>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</si>
  <si>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</si>
  <si>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</si>
  <si>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</si>
  <si>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</si>
  <si>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</si>
  <si>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</si>
  <si>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</si>
  <si>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</si>
  <si>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</si>
  <si>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</si>
  <si>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</si>
  <si>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</si>
  <si>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</si>
  <si>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</si>
  <si>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</si>
  <si>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</si>
  <si>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</si>
  <si>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</si>
  <si>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</si>
  <si>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</si>
  <si>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</si>
  <si>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</si>
  <si>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</si>
  <si>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</si>
  <si>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</si>
  <si>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</si>
  <si>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</si>
  <si>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</si>
  <si>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</si>
  <si>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</si>
  <si>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</si>
  <si>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</si>
  <si>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</si>
  <si>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</si>
  <si>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</si>
  <si>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</si>
  <si>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</si>
  <si>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</si>
  <si>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</si>
  <si>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</si>
  <si>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</si>
  <si>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</si>
  <si>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</si>
  <si>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</si>
  <si>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</si>
  <si>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</si>
  <si>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</si>
  <si>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</si>
  <si>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</si>
  <si>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</si>
  <si>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</si>
  <si>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</si>
  <si>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</si>
  <si>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</si>
  <si>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</si>
  <si>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</si>
  <si>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</si>
  <si>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</si>
  <si>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</si>
  <si>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</si>
  <si>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</si>
  <si>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</si>
  <si>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</si>
  <si>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</si>
  <si>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</si>
  <si>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</si>
  <si>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</si>
  <si>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</si>
  <si>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</si>
  <si>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</si>
  <si>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</si>
  <si>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</si>
  <si>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</si>
  <si>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</si>
  <si>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</si>
  <si>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</si>
  <si>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</si>
  <si>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</si>
  <si>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</si>
  <si>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</si>
  <si>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</si>
  <si>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</si>
  <si>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</si>
  <si>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</si>
  <si>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</si>
  <si>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</si>
  <si>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</si>
  <si>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</si>
  <si>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</si>
  <si>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</si>
  <si>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</si>
  <si>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</si>
  <si>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</si>
  <si>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</si>
  <si>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</si>
  <si>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</si>
  <si>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</si>
  <si>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</si>
  <si>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</si>
  <si>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</si>
  <si>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</si>
  <si>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</si>
  <si>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</si>
  <si>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</si>
  <si>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</si>
  <si>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</si>
  <si>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</si>
  <si>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</si>
  <si>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</si>
  <si>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</si>
  <si>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</si>
  <si>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</si>
  <si>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</si>
  <si>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</si>
  <si>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</si>
  <si>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</si>
  <si>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</si>
  <si>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</si>
  <si>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</si>
  <si>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</si>
  <si>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</si>
  <si>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</si>
  <si>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</si>
  <si>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</si>
  <si>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</si>
  <si>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</si>
  <si>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</si>
  <si>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</si>
  <si>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</si>
  <si>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</si>
  <si>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</si>
  <si>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</si>
  <si>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</si>
  <si>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</si>
  <si>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</si>
  <si>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</si>
  <si>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</si>
  <si>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</si>
  <si>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</si>
  <si>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</si>
  <si>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</si>
  <si>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</si>
  <si>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</si>
  <si>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</si>
  <si>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</si>
  <si>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</si>
  <si>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</si>
  <si>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</si>
  <si>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</si>
  <si>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</si>
  <si>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</si>
  <si>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</si>
  <si>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</si>
  <si>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</si>
  <si>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</si>
  <si>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</si>
  <si>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</si>
  <si>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</si>
  <si>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</si>
  <si>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</si>
  <si>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</si>
  <si>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</si>
  <si>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</si>
  <si>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</si>
  <si>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</si>
  <si>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</si>
  <si>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</si>
  <si>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</si>
  <si>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</si>
  <si>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</si>
  <si>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</si>
  <si>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</si>
  <si>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</si>
  <si>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</si>
  <si>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</si>
  <si>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</si>
  <si>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</si>
  <si>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</si>
  <si>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</si>
  <si>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</si>
  <si>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</si>
  <si>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</si>
  <si>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</si>
  <si>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</si>
  <si>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</si>
  <si>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</si>
  <si>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</si>
  <si>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</si>
  <si>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</si>
  <si>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</si>
  <si>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</si>
  <si>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</si>
  <si>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</si>
  <si>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</si>
  <si>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</si>
  <si>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</si>
  <si>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</si>
  <si>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</si>
  <si>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</si>
  <si>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</si>
  <si>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</si>
  <si>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</si>
  <si>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</si>
  <si>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</si>
  <si>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</si>
  <si>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</si>
  <si>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</si>
  <si>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</si>
  <si>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</si>
  <si>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</si>
  <si>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</si>
  <si>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</si>
  <si>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</si>
  <si>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</si>
  <si>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</si>
  <si>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</si>
  <si>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</si>
  <si>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</si>
  <si>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</si>
  <si>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</si>
  <si>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</si>
  <si>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</si>
  <si>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</si>
  <si>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</si>
  <si>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</si>
  <si>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</si>
  <si>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</si>
  <si>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</si>
  <si>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</si>
  <si>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</si>
  <si>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</si>
  <si>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</si>
  <si>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</si>
  <si>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</si>
  <si>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</si>
  <si>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</si>
  <si>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</si>
  <si>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</si>
  <si>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</si>
  <si>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</si>
  <si>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</si>
  <si>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</si>
  <si>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</si>
  <si>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</si>
  <si>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</si>
  <si>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</si>
  <si>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</si>
  <si>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</si>
  <si>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</si>
  <si>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</si>
  <si>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</si>
  <si>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</si>
  <si>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</si>
  <si>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</si>
  <si>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</si>
  <si>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</si>
  <si>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</si>
  <si>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</si>
  <si>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</si>
  <si>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</si>
  <si>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</si>
  <si>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</si>
  <si>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</si>
  <si>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</si>
  <si>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</si>
  <si>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</si>
  <si>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</si>
  <si>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</si>
  <si>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</si>
  <si>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</si>
  <si>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</si>
  <si>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</si>
  <si>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</si>
  <si>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</si>
  <si>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</si>
  <si>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</si>
  <si>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</si>
  <si>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</si>
  <si>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</si>
  <si>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</si>
  <si>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</si>
  <si>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</si>
  <si>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</si>
  <si>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</si>
  <si>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</si>
  <si>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</si>
  <si>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</si>
  <si>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</si>
  <si>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</si>
  <si>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</si>
  <si>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</si>
  <si>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</si>
  <si>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</si>
  <si>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</si>
  <si>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</si>
  <si>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</si>
  <si>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</si>
  <si>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</si>
  <si>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</si>
  <si>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</si>
  <si>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</si>
  <si>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</si>
  <si>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</si>
  <si>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</si>
  <si>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</si>
  <si>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</si>
  <si>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</si>
  <si>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</si>
  <si>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</si>
  <si>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</si>
  <si>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</si>
  <si>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</si>
  <si>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</si>
  <si>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</si>
  <si>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</si>
  <si>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</si>
  <si>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</si>
  <si>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</si>
  <si>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</si>
  <si>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</si>
  <si>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</si>
  <si>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</si>
  <si>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</si>
  <si>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</si>
  <si>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</si>
  <si>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</si>
  <si>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</si>
  <si>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</si>
  <si>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</si>
  <si>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</si>
  <si>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</si>
  <si>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</si>
  <si>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</si>
  <si>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</si>
  <si>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</si>
  <si>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</si>
  <si>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</si>
  <si>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</si>
  <si>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</si>
  <si>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</si>
  <si>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</si>
  <si>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</si>
  <si>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</si>
  <si>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</si>
  <si>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</si>
  <si>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</si>
  <si>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</si>
  <si>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</si>
  <si>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</si>
  <si>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</si>
  <si>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</si>
  <si>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</si>
  <si>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</si>
  <si>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</si>
  <si>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</si>
  <si>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</si>
  <si>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</si>
  <si>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</si>
  <si>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</si>
  <si>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</si>
  <si>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</si>
  <si>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</si>
  <si>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</si>
  <si>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</si>
  <si>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</si>
  <si>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</si>
  <si>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</si>
  <si>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</si>
  <si>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</si>
  <si>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</si>
  <si>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</si>
  <si>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</si>
  <si>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</si>
  <si>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</si>
  <si>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</si>
  <si>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</si>
  <si>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</si>
  <si>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</si>
  <si>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</si>
  <si>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</si>
  <si>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</si>
  <si>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</si>
  <si>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</si>
  <si>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</si>
  <si>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</si>
  <si>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</si>
  <si>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</si>
  <si>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</si>
  <si>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</si>
  <si>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</si>
  <si>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</si>
  <si>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</si>
  <si>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</si>
  <si>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</si>
  <si>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</si>
  <si>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</si>
  <si>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</si>
  <si>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</si>
  <si>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</si>
  <si>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</si>
  <si>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</si>
  <si>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</si>
  <si>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</si>
  <si>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</si>
  <si>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</si>
  <si>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</si>
  <si>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</si>
  <si>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</si>
  <si>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</si>
  <si>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</si>
  <si>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</si>
  <si>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</si>
  <si>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</si>
  <si>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</si>
  <si>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</si>
  <si>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</si>
  <si>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</si>
  <si>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</si>
  <si>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</si>
  <si>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</si>
  <si>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</si>
  <si>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</si>
  <si>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</si>
  <si>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</si>
  <si>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</si>
  <si>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</si>
  <si>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</si>
  <si>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</si>
  <si>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</si>
  <si>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</si>
  <si>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</si>
  <si>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</si>
  <si>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</si>
  <si>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</si>
  <si>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</si>
  <si>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</si>
  <si>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</si>
  <si>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</si>
  <si>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</si>
  <si>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</si>
  <si>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</si>
  <si>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</si>
  <si>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</si>
  <si>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</si>
  <si>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</si>
  <si>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</si>
  <si>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</si>
  <si>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</si>
  <si>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</si>
  <si>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</si>
  <si>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</si>
  <si>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</si>
  <si>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</si>
  <si>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</si>
  <si>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</si>
  <si>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</si>
  <si>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</si>
  <si>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</si>
  <si>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</si>
  <si>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</si>
  <si>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</si>
  <si>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</si>
  <si>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</si>
  <si>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</si>
  <si>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</si>
  <si>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</si>
  <si>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</si>
  <si>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</si>
  <si>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</si>
  <si>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</si>
  <si>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</si>
  <si>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</si>
  <si>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</si>
  <si>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</si>
  <si>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</si>
  <si>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</si>
  <si>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</si>
  <si>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</si>
  <si>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</si>
  <si>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</si>
  <si>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</si>
  <si>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</si>
  <si>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</si>
  <si>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</si>
  <si>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</si>
  <si>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</si>
  <si>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</si>
  <si>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</si>
  <si>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</si>
  <si>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</si>
  <si>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</si>
  <si>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</si>
  <si>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</si>
  <si>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</si>
  <si>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</si>
  <si>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</si>
  <si>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</si>
  <si>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</si>
  <si>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</si>
  <si>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</si>
  <si>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</si>
  <si>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</si>
  <si>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</si>
  <si>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</si>
  <si>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</si>
  <si>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</si>
  <si>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</si>
  <si>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</si>
  <si>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</si>
  <si>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</si>
  <si>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</si>
  <si>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</si>
  <si>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</si>
  <si>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</si>
  <si>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</si>
  <si>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</si>
  <si>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</si>
  <si>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</si>
  <si>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</si>
  <si>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</si>
  <si>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</si>
  <si>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</si>
  <si>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</si>
  <si>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</si>
  <si>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</si>
  <si>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</si>
  <si>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</si>
  <si>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</si>
  <si>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</si>
  <si>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</si>
  <si>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</si>
  <si>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</si>
  <si>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</si>
  <si>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</si>
  <si>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</si>
  <si>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</si>
  <si>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</si>
  <si>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</si>
  <si>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</si>
  <si>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</si>
  <si>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</si>
  <si>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</si>
  <si>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</si>
  <si>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</si>
  <si>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</si>
  <si>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</si>
  <si>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</si>
  <si>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</si>
  <si>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</si>
  <si>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</si>
  <si>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</si>
  <si>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</si>
  <si>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</si>
  <si>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</si>
  <si>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</si>
  <si>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</si>
  <si>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</si>
  <si>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</si>
  <si>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</si>
  <si>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</si>
  <si>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</si>
  <si>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</si>
  <si>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</si>
  <si>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</si>
  <si>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</si>
  <si>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</si>
  <si>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</si>
  <si>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</si>
  <si>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</si>
  <si>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</si>
  <si>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</si>
  <si>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</si>
  <si>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</si>
  <si>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</si>
  <si>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</si>
  <si>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</si>
  <si>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</si>
  <si>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</si>
  <si>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</si>
  <si>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</si>
  <si>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</si>
  <si>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</si>
  <si>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</si>
  <si>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</si>
  <si>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</si>
  <si>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</si>
  <si>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</si>
  <si>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</si>
  <si>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</si>
  <si>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</si>
  <si>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</si>
  <si>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</si>
  <si>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</si>
  <si>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</si>
  <si>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</si>
  <si>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</si>
  <si>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</si>
  <si>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</si>
  <si>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</si>
  <si>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</si>
  <si>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</si>
  <si>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</si>
  <si>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</si>
  <si>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</si>
  <si>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</si>
  <si>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</si>
  <si>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</si>
  <si>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</si>
  <si>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</si>
  <si>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</si>
  <si>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</si>
  <si>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</si>
  <si>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</si>
  <si>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</si>
  <si>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</si>
  <si>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</si>
  <si>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</si>
  <si>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</si>
  <si>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</si>
  <si>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</si>
  <si>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</si>
  <si>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</si>
  <si>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</si>
  <si>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</si>
  <si>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</si>
  <si>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</si>
  <si>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</si>
  <si>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</si>
  <si>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</si>
  <si>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</si>
  <si>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</si>
  <si>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</si>
  <si>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</si>
  <si>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</si>
  <si>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</si>
  <si>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</si>
  <si>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</si>
  <si>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</si>
  <si>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</si>
  <si>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</si>
  <si>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</si>
  <si>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</si>
  <si>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</si>
  <si>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</si>
  <si>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</si>
  <si>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</si>
  <si>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</si>
  <si>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</si>
  <si>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</si>
  <si>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</si>
  <si>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</si>
  <si>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</si>
  <si>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</si>
  <si>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</si>
  <si>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</si>
  <si>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</si>
  <si>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</si>
  <si>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</si>
  <si>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</si>
  <si>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</si>
  <si>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</si>
  <si>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</si>
  <si>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</si>
  <si>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</si>
  <si>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</si>
  <si>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</si>
  <si>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</si>
  <si>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</si>
  <si>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</si>
  <si>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</si>
  <si>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</si>
  <si>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</si>
  <si>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</si>
  <si>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</si>
  <si>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</si>
  <si>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</si>
  <si>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</si>
  <si>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</si>
  <si>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</si>
  <si>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</si>
  <si>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</si>
  <si>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</si>
  <si>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</si>
  <si>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</si>
  <si>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</si>
  <si>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</si>
  <si>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</si>
  <si>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</si>
  <si>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</si>
  <si>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</si>
  <si>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</si>
  <si>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</si>
  <si>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</si>
  <si>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</si>
  <si>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</si>
  <si>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</si>
  <si>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</si>
  <si>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</si>
  <si>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</si>
  <si>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</si>
  <si>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</si>
  <si>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</si>
  <si>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</si>
  <si>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</si>
  <si>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</si>
  <si>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</si>
  <si>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</si>
  <si>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</si>
  <si>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</si>
  <si>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</si>
  <si>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</si>
  <si>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</si>
  <si>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</si>
  <si>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</si>
  <si>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</si>
  <si>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</si>
  <si>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</si>
  <si>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</si>
  <si>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</si>
  <si>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</si>
  <si>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</si>
  <si>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</si>
  <si>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</si>
  <si>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</si>
  <si>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</si>
  <si>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</si>
  <si>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</si>
  <si>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</si>
  <si>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</si>
  <si>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</si>
  <si>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</si>
  <si>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</si>
  <si>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</si>
  <si>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</si>
  <si>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</si>
  <si>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</si>
  <si>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</si>
  <si>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</si>
  <si>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</si>
  <si>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</si>
  <si>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</si>
  <si>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</si>
  <si>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</si>
  <si>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</si>
  <si>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</si>
  <si>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</si>
  <si>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</si>
  <si>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</si>
  <si>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</si>
  <si>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</si>
  <si>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</si>
  <si>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</si>
  <si>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</si>
  <si>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</si>
  <si>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</si>
  <si>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</si>
  <si>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</si>
  <si>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</si>
  <si>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</si>
  <si>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</si>
  <si>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</si>
  <si>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</si>
  <si>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</si>
  <si>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</si>
  <si>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</si>
  <si>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</si>
  <si>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</si>
  <si>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</si>
  <si>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</si>
  <si>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</si>
  <si>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</si>
  <si>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</si>
  <si>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</si>
  <si>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</si>
  <si>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</si>
  <si>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</si>
  <si>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</si>
  <si>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</si>
  <si>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</si>
  <si>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</si>
  <si>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</si>
  <si>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</si>
  <si>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</si>
  <si>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</si>
  <si>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</si>
  <si>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</si>
  <si>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</si>
  <si>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</si>
  <si>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</si>
  <si>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</si>
  <si>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</si>
  <si>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</si>
  <si>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</si>
  <si>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</si>
  <si>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</si>
  <si>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</si>
  <si>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</si>
  <si>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</si>
  <si>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</si>
  <si>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</si>
  <si>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</si>
  <si>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</si>
  <si>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</si>
  <si>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</si>
  <si>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</si>
  <si>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</si>
  <si>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</si>
  <si>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</si>
  <si>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</si>
  <si>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</si>
  <si>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</si>
  <si>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</si>
  <si>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</si>
  <si>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</si>
  <si>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</si>
  <si>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</si>
  <si>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</si>
  <si>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</si>
  <si>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</si>
  <si>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</si>
  <si>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</si>
  <si>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</si>
  <si>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</si>
  <si>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</si>
  <si>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</si>
  <si>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</si>
  <si>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</si>
  <si>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</si>
  <si>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</si>
  <si>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</si>
  <si>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</si>
  <si>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</si>
  <si>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</si>
  <si>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</si>
  <si>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</si>
  <si>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</si>
  <si>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</si>
  <si>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</si>
  <si>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</si>
  <si>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</si>
  <si>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</si>
  <si>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</si>
  <si>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</si>
  <si>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</si>
  <si>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</si>
  <si>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</si>
  <si>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</si>
  <si>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</si>
  <si>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</si>
  <si>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</si>
  <si>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</si>
  <si>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</si>
  <si>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</si>
  <si>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</si>
  <si>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</si>
  <si>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</si>
  <si>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</si>
  <si>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</si>
  <si>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</si>
  <si>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</si>
  <si>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</si>
  <si>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</si>
  <si>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</si>
  <si>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</si>
  <si>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</si>
  <si>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</si>
  <si>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</si>
  <si>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</si>
  <si>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</si>
  <si>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</si>
  <si>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</si>
  <si>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</si>
  <si>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</si>
  <si>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</si>
  <si>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</si>
  <si>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</si>
  <si>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</si>
  <si>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</si>
  <si>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</si>
  <si>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</si>
  <si>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</si>
  <si>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</si>
  <si>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</si>
  <si>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</si>
  <si>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</si>
  <si>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</si>
  <si>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</si>
  <si>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</si>
  <si>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</si>
  <si>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</si>
  <si>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</si>
  <si>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</si>
  <si>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</si>
  <si>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</si>
  <si>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</si>
  <si>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</si>
  <si>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</si>
  <si>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</si>
  <si>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</si>
  <si>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</si>
  <si>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</si>
  <si>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</si>
  <si>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</si>
  <si>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</si>
  <si>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</si>
  <si>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</si>
  <si>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</si>
  <si>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</si>
  <si>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</si>
  <si>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</si>
  <si>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</si>
  <si>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</si>
  <si>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</si>
  <si>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</si>
  <si>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</si>
  <si>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</si>
  <si>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</si>
  <si>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</si>
  <si>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</si>
  <si>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</si>
  <si>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</si>
  <si>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</si>
  <si>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</si>
  <si>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</si>
  <si>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</si>
  <si>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</si>
  <si>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</si>
  <si>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</si>
  <si>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</si>
  <si>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</si>
  <si>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</si>
  <si>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</si>
  <si>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</si>
  <si>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</si>
  <si>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</si>
  <si>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</si>
  <si>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</si>
  <si>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</si>
  <si>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</si>
  <si>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</si>
  <si>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</si>
  <si>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</si>
  <si>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</si>
  <si>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</si>
  <si>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</si>
  <si>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</si>
  <si>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</si>
  <si>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</si>
  <si>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</si>
  <si>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</si>
  <si>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</si>
  <si>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</si>
  <si>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</si>
  <si>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</si>
  <si>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</si>
  <si>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</si>
  <si>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</si>
  <si>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</si>
  <si>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</si>
  <si>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</si>
  <si>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</si>
  <si>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</si>
  <si>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</si>
  <si>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</si>
  <si>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</si>
  <si>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</si>
  <si>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</si>
  <si>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</si>
  <si>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</si>
  <si>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</si>
  <si>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</si>
  <si>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</si>
  <si>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</si>
  <si>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</si>
  <si>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</si>
  <si>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</si>
  <si>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</si>
  <si>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</si>
  <si>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</si>
  <si>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</si>
  <si>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</si>
  <si>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</si>
  <si>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</si>
  <si>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</si>
  <si>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</si>
  <si>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</si>
  <si>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</si>
  <si>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</si>
  <si>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</si>
  <si>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</si>
  <si>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</si>
  <si>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</si>
  <si>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</si>
  <si>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</si>
  <si>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</si>
  <si>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</si>
  <si>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</si>
  <si>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</si>
  <si>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</si>
  <si>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</si>
  <si>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</si>
  <si>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</si>
  <si>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</si>
  <si>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</si>
  <si>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</si>
  <si>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</si>
  <si>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</si>
  <si>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</si>
  <si>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</si>
  <si>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</si>
  <si>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</si>
  <si>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</si>
  <si>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</si>
  <si>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</si>
  <si>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</si>
  <si>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</si>
  <si>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</si>
  <si>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</si>
  <si>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</si>
  <si>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</si>
  <si>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</si>
  <si>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</si>
  <si>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</si>
  <si>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</si>
  <si>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</si>
  <si>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</si>
  <si>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</si>
  <si>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</si>
  <si>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</si>
  <si>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</si>
  <si>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</si>
  <si>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</si>
  <si>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</si>
  <si>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</si>
  <si>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</si>
  <si>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</si>
  <si>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</si>
  <si>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</si>
  <si>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</si>
  <si>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</si>
  <si>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</si>
  <si>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</si>
  <si>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</si>
  <si>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</si>
  <si>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</si>
  <si>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</si>
  <si>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</si>
  <si>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</si>
  <si>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</si>
  <si>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</si>
  <si>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</si>
  <si>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</si>
  <si>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</si>
  <si>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</si>
  <si>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</si>
  <si>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</si>
  <si>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</si>
  <si>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</si>
  <si>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</si>
  <si>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</si>
  <si>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</si>
  <si>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</si>
  <si>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</si>
  <si>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</si>
  <si>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</si>
  <si>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</si>
  <si>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</si>
  <si>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</si>
  <si>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</si>
  <si>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</si>
  <si>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</si>
  <si>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</si>
  <si>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</si>
  <si>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</si>
  <si>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</si>
  <si>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</si>
  <si>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</si>
  <si>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</si>
  <si>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</si>
  <si>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</si>
  <si>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</si>
  <si>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</si>
  <si>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</si>
  <si>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</si>
  <si>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</si>
  <si>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</si>
  <si>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</si>
  <si>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</si>
  <si>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</si>
  <si>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</si>
  <si>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</si>
  <si>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</si>
  <si>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</si>
  <si>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</si>
  <si>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</si>
  <si>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</si>
  <si>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</si>
  <si>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</si>
  <si>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</si>
  <si>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</si>
  <si>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</si>
  <si>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</si>
  <si>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</si>
  <si>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</si>
  <si>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</si>
  <si>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</si>
  <si>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</si>
  <si>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</si>
  <si>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</si>
  <si>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</si>
  <si>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</si>
  <si>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</si>
  <si>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</si>
  <si>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</si>
  <si>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</si>
  <si>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</si>
  <si>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</si>
  <si>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</si>
  <si>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</si>
  <si>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</si>
  <si>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</si>
  <si>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</si>
  <si>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</si>
  <si>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</si>
  <si>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</si>
  <si>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</si>
  <si>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</si>
  <si>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</si>
  <si>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</si>
  <si>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</si>
  <si>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</si>
  <si>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</si>
  <si>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</si>
  <si>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</si>
  <si>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</si>
  <si>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</si>
  <si>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</si>
  <si>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</si>
  <si>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</si>
  <si>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</si>
  <si>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</si>
  <si>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</si>
  <si>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</si>
  <si>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</si>
  <si>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</si>
  <si>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</si>
  <si>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</si>
  <si>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</si>
  <si>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</si>
  <si>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</si>
  <si>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</si>
  <si>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</si>
  <si>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</si>
  <si>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</si>
  <si>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</si>
  <si>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</si>
  <si>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</si>
  <si>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</si>
  <si>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</si>
  <si>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</si>
  <si>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</si>
  <si>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</si>
  <si>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</si>
  <si>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</si>
  <si>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</si>
  <si>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</si>
  <si>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</si>
  <si>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</si>
  <si>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</si>
  <si>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</si>
  <si>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</si>
  <si>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</si>
  <si>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</si>
  <si>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</si>
  <si>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</si>
  <si>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</si>
  <si>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</si>
  <si>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</si>
  <si>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</si>
  <si>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</si>
  <si>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</si>
  <si>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</si>
  <si>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</si>
  <si>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</si>
  <si>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</si>
  <si>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</si>
  <si>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</si>
  <si>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</si>
  <si>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</si>
  <si>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</si>
  <si>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</si>
  <si>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</si>
  <si>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</si>
  <si>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</si>
  <si>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</si>
  <si>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</si>
  <si>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</si>
  <si>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</si>
  <si>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</si>
  <si>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</si>
  <si>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</si>
  <si>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</si>
  <si>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</si>
  <si>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</si>
  <si>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</si>
  <si>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</si>
  <si>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</si>
  <si>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</si>
  <si>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</si>
  <si>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</si>
  <si>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</si>
  <si>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</si>
  <si>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</si>
  <si>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</si>
  <si>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</si>
  <si>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</si>
  <si>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</si>
  <si>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</si>
  <si>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</si>
  <si>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</si>
  <si>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</si>
  <si>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</si>
  <si>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</si>
  <si>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</si>
  <si>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</si>
  <si>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</si>
  <si>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</si>
  <si>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</si>
  <si>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</si>
  <si>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</si>
  <si>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</si>
  <si>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</si>
  <si>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</si>
  <si>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</si>
  <si>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</si>
  <si>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</si>
  <si>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</si>
  <si>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</si>
  <si>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</si>
  <si>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</si>
  <si>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</si>
  <si>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</si>
  <si>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</si>
  <si>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</si>
  <si>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</si>
  <si>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</si>
  <si>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</si>
  <si>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</si>
  <si>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</si>
  <si>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</si>
  <si>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</si>
  <si>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</si>
  <si>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</si>
  <si>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</si>
  <si>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</si>
  <si>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</si>
  <si>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</si>
  <si>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</si>
  <si>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</si>
  <si>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</si>
  <si>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</si>
  <si>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</si>
  <si>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</si>
  <si>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</si>
  <si>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</si>
  <si>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</si>
  <si>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</si>
  <si>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</si>
  <si>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</si>
  <si>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</si>
  <si>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</si>
  <si>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</si>
  <si>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</si>
  <si>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</si>
  <si>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</si>
  <si>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</si>
  <si>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</si>
  <si>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</si>
  <si>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</si>
  <si>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</si>
  <si>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</si>
  <si>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</si>
  <si>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</si>
  <si>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</si>
  <si>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</si>
  <si>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</si>
  <si>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</si>
  <si>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</si>
  <si>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</si>
  <si>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</si>
  <si>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</si>
  <si>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</si>
  <si>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</si>
  <si>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</si>
  <si>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</si>
  <si>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</si>
  <si>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</si>
  <si>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</si>
  <si>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</si>
  <si>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</si>
  <si>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</si>
  <si>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</si>
  <si>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</si>
  <si>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</si>
  <si>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</si>
  <si>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</si>
  <si>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</si>
  <si>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</si>
  <si>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</si>
  <si>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</si>
  <si>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</si>
  <si>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</si>
  <si>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</si>
  <si>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</si>
  <si>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</si>
  <si>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</si>
  <si>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</si>
  <si>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</si>
  <si>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</si>
  <si>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</si>
  <si>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</si>
  <si>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</si>
  <si>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</si>
  <si>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</si>
  <si>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</si>
  <si>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</si>
  <si>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</si>
  <si>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</si>
  <si>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</si>
  <si>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</si>
  <si>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</si>
  <si>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</si>
  <si>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</si>
  <si>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</si>
  <si>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</si>
  <si>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</si>
  <si>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</si>
  <si>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</si>
  <si>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</si>
  <si>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</si>
  <si>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</si>
  <si>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</si>
  <si>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</si>
  <si>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</si>
  <si>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</si>
  <si>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</si>
  <si>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</si>
  <si>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</si>
  <si>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</si>
  <si>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</si>
  <si>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</si>
  <si>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</si>
  <si>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</si>
  <si>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</si>
  <si>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</si>
  <si>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</si>
  <si>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</si>
  <si>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</si>
  <si>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</si>
  <si>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</si>
  <si>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</si>
  <si>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</si>
  <si>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</si>
  <si>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</si>
  <si>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</si>
  <si>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</si>
  <si>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</si>
  <si>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</si>
  <si>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</si>
  <si>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</si>
  <si>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</si>
  <si>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</si>
  <si>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</si>
  <si>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</si>
  <si>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</si>
  <si>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</si>
  <si>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</si>
  <si>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</si>
  <si>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</si>
  <si>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</si>
  <si>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</si>
  <si>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</si>
  <si>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</si>
  <si>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</si>
  <si>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</si>
  <si>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</si>
  <si>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</si>
  <si>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</si>
  <si>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</si>
  <si>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</si>
  <si>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</si>
  <si>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</si>
  <si>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</si>
  <si>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</si>
  <si>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</si>
  <si>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</si>
  <si>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</si>
  <si>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</si>
  <si>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</si>
  <si>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</si>
  <si>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</si>
  <si>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</si>
  <si>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</si>
  <si>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</si>
  <si>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</si>
  <si>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</si>
  <si>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</si>
  <si>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</si>
  <si>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</si>
  <si>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</si>
  <si>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</si>
  <si>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</si>
  <si>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</si>
  <si>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</si>
  <si>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</si>
  <si>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</si>
  <si>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</si>
  <si>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</si>
  <si>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</si>
  <si>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</si>
  <si>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</si>
  <si>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</si>
  <si>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</si>
  <si>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</si>
  <si>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</si>
  <si>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</si>
  <si>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</si>
  <si>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</si>
  <si>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</si>
  <si>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</si>
  <si>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</si>
  <si>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</si>
  <si>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</si>
  <si>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</si>
  <si>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</si>
  <si>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</si>
  <si>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</si>
  <si>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</si>
  <si>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</si>
  <si>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</si>
  <si>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</si>
  <si>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</si>
  <si>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</si>
  <si>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</si>
  <si>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</si>
  <si>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</si>
  <si>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</si>
  <si>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</si>
  <si>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</si>
  <si>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</si>
  <si>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</si>
  <si>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</si>
  <si>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</si>
  <si>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</si>
  <si>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</si>
  <si>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</si>
  <si>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</si>
  <si>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</si>
  <si>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</si>
  <si>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</si>
  <si>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</si>
  <si>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</si>
  <si>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</si>
  <si>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</si>
  <si>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</si>
  <si>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</si>
  <si>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</si>
  <si>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</si>
  <si>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</si>
  <si>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</si>
  <si>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</si>
  <si>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</si>
  <si>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</si>
  <si>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</si>
  <si>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</si>
  <si>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</si>
  <si>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</si>
  <si>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</si>
  <si>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</si>
  <si>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</si>
  <si>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</si>
  <si>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</si>
  <si>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</si>
  <si>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</si>
  <si>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</si>
  <si>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</si>
  <si>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</si>
  <si>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</si>
  <si>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</si>
  <si>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</si>
  <si>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</si>
  <si>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</si>
  <si>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</si>
  <si>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</si>
  <si>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</si>
  <si>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</si>
  <si>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</si>
  <si>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</si>
  <si>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</si>
  <si>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</si>
  <si>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</si>
  <si>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</si>
  <si>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</si>
  <si>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</si>
  <si>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</si>
  <si>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</si>
  <si>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</si>
  <si>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</si>
  <si>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</si>
  <si>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</si>
  <si>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</si>
  <si>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</si>
  <si>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</si>
  <si>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</si>
  <si>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</si>
  <si>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</si>
  <si>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</si>
  <si>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</si>
  <si>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</si>
  <si>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</si>
  <si>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</si>
  <si>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</si>
  <si>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</si>
  <si>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</si>
  <si>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</si>
  <si>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</si>
  <si>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</si>
  <si>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</si>
  <si>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</si>
  <si>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</si>
  <si>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</si>
  <si>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</si>
  <si>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</si>
  <si>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</si>
  <si>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</si>
  <si>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</si>
  <si>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</si>
  <si>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</si>
  <si>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</si>
  <si>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</si>
  <si>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</si>
  <si>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</si>
  <si>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</si>
  <si>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</si>
  <si>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</si>
  <si>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</si>
  <si>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</si>
  <si>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</si>
  <si>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</si>
  <si>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</si>
  <si>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</si>
  <si>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</si>
  <si>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</si>
  <si>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</si>
  <si>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</si>
  <si>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</si>
  <si>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</si>
  <si>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</si>
  <si>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</si>
  <si>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</si>
  <si>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</si>
  <si>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</si>
  <si>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</si>
  <si>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</si>
  <si>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</si>
  <si>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</si>
  <si>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</si>
  <si>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</si>
  <si>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</si>
  <si>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</si>
  <si>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</si>
  <si>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</si>
  <si>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</si>
  <si>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</si>
  <si>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</si>
  <si>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</si>
  <si>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</si>
  <si>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</si>
  <si>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</si>
  <si>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</si>
  <si>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</si>
  <si>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</si>
  <si>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</si>
  <si>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</si>
  <si>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</si>
  <si>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</si>
  <si>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</si>
  <si>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</si>
  <si>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</si>
  <si>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</si>
  <si>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</si>
  <si>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</si>
  <si>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</si>
  <si>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</si>
  <si>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</si>
  <si>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</si>
  <si>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</si>
  <si>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</si>
  <si>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</si>
  <si>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</si>
  <si>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</si>
  <si>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</si>
  <si>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</si>
  <si>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</si>
  <si>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</si>
  <si>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</si>
  <si>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</si>
  <si>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</si>
  <si>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</si>
  <si>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</si>
  <si>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</si>
  <si>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</si>
  <si>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</si>
  <si>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</si>
  <si>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</si>
  <si>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</si>
  <si>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</si>
  <si>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</si>
  <si>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</si>
  <si>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</si>
  <si>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</si>
  <si>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</si>
  <si>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</si>
  <si>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</si>
  <si>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</si>
  <si>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</si>
  <si>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</si>
  <si>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</si>
  <si>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</si>
  <si>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</si>
  <si>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</si>
  <si>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</si>
  <si>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</si>
  <si>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</si>
  <si>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</si>
  <si>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</si>
  <si>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</si>
  <si>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</si>
  <si>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</si>
  <si>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</si>
  <si>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</si>
  <si>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</si>
  <si>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</si>
  <si>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</si>
  <si>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</si>
  <si>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</si>
  <si>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</si>
  <si>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</si>
  <si>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</si>
  <si>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</si>
  <si>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</si>
  <si>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</si>
  <si>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</si>
  <si>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</si>
  <si>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</si>
  <si>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</si>
  <si>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</si>
  <si>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</si>
  <si>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</si>
  <si>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</si>
  <si>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</si>
  <si>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</si>
  <si>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</si>
  <si>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</si>
  <si>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</si>
  <si>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</si>
  <si>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</si>
  <si>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</si>
  <si>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</si>
  <si>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</si>
  <si>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</si>
  <si>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</si>
  <si>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</si>
  <si>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</si>
  <si>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</si>
  <si>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</si>
  <si>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</si>
  <si>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</si>
  <si>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</si>
  <si>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</si>
  <si>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</si>
  <si>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</si>
  <si>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</si>
  <si>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</si>
  <si>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</si>
  <si>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</si>
  <si>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</si>
  <si>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</si>
  <si>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</si>
  <si>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</si>
  <si>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</si>
  <si>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</si>
  <si>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</si>
  <si>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</si>
  <si>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</si>
  <si>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</si>
  <si>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</si>
  <si>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</si>
  <si>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</si>
  <si>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</si>
  <si>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</si>
  <si>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</si>
  <si>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</si>
  <si>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</si>
  <si>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</si>
  <si>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</si>
  <si>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</si>
  <si>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</si>
  <si>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</si>
  <si>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</si>
  <si>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</si>
  <si>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</si>
  <si>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</si>
  <si>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</si>
  <si>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</si>
  <si>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</si>
  <si>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</si>
  <si>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</si>
  <si>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</si>
  <si>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</si>
  <si>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</si>
  <si>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</si>
  <si>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</si>
  <si>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</si>
  <si>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</si>
  <si>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</si>
  <si>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</si>
  <si>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</si>
  <si>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</si>
  <si>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</si>
  <si>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</si>
  <si>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</si>
  <si>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</si>
  <si>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</si>
  <si>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</si>
  <si>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</si>
  <si>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</si>
  <si>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</si>
  <si>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</si>
  <si>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</si>
  <si>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</si>
  <si>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</si>
  <si>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</si>
  <si>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</si>
  <si>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</si>
  <si>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</si>
  <si>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</si>
  <si>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</si>
  <si>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</si>
  <si>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</si>
  <si>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</si>
  <si>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</si>
  <si>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</si>
  <si>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</si>
  <si>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</si>
  <si>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</si>
  <si>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</si>
  <si>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</si>
  <si>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</si>
  <si>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</si>
  <si>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</si>
  <si>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</si>
  <si>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</si>
  <si>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</si>
  <si>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</si>
  <si>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</si>
  <si>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</si>
  <si>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</si>
  <si>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</si>
  <si>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</si>
  <si>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</si>
  <si>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</si>
  <si>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</si>
  <si>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</si>
  <si>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</si>
  <si>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</si>
  <si>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</si>
  <si>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</si>
  <si>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</si>
  <si>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</si>
  <si>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</si>
  <si>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</si>
  <si>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</si>
  <si>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</si>
  <si>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</si>
  <si>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</si>
  <si>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</si>
  <si>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</si>
  <si>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</si>
  <si>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</si>
  <si>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</si>
  <si>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</si>
  <si>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</si>
  <si>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</si>
  <si>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</si>
  <si>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</si>
  <si>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</si>
  <si>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</si>
  <si>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</si>
  <si>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</si>
  <si>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</si>
  <si>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</si>
  <si>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</si>
  <si>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</si>
  <si>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</si>
  <si>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</si>
  <si>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</si>
  <si>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</si>
  <si>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</si>
  <si>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</si>
  <si>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</si>
  <si>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</si>
  <si>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</si>
  <si>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</si>
  <si>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</si>
  <si>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</si>
  <si>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</si>
  <si>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</si>
  <si>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</si>
  <si>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</si>
  <si>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</si>
  <si>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</si>
  <si>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</si>
  <si>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</si>
  <si>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</si>
  <si>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</si>
  <si>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</si>
  <si>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</si>
  <si>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</si>
  <si>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</si>
  <si>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</si>
  <si>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</si>
  <si>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</si>
  <si>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</si>
  <si>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</si>
  <si>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</si>
  <si>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</si>
  <si>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</si>
  <si>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</si>
  <si>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</si>
  <si>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</si>
  <si>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</si>
  <si>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</si>
  <si>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</si>
  <si>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</si>
  <si>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</si>
  <si>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</si>
  <si>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</si>
  <si>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</si>
  <si>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</si>
  <si>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</si>
  <si>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</si>
  <si>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</si>
  <si>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</si>
  <si>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</si>
  <si>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</si>
  <si>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</si>
  <si>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</si>
  <si>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</si>
  <si>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</si>
  <si>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</si>
  <si>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</si>
  <si>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</si>
  <si>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</si>
  <si>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</si>
  <si>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</si>
  <si>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</si>
  <si>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</si>
  <si>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</si>
  <si>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</si>
  <si>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</si>
  <si>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</si>
  <si>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</si>
  <si>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</si>
  <si>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</si>
  <si>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</si>
  <si>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</si>
  <si>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</si>
  <si>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</si>
  <si>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</si>
  <si>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</si>
  <si>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</si>
  <si>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</si>
  <si>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</si>
  <si>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</si>
  <si>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</si>
  <si>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</si>
  <si>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</si>
  <si>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</si>
  <si>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</si>
  <si>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</si>
  <si>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</si>
  <si>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</si>
  <si>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</si>
  <si>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</si>
  <si>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</si>
  <si>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</si>
  <si>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</si>
  <si>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</si>
  <si>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</si>
  <si>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</si>
  <si>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</si>
  <si>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</si>
  <si>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</si>
  <si>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</si>
  <si>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</si>
  <si>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</si>
  <si>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</si>
  <si>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</si>
  <si>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</si>
  <si>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</si>
  <si>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</si>
  <si>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</si>
  <si>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</si>
  <si>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</si>
  <si>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</si>
  <si>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</si>
  <si>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</si>
  <si>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</si>
  <si>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</si>
  <si>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</si>
  <si>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</si>
  <si>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</si>
  <si>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</si>
  <si>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</si>
  <si>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</si>
  <si>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</si>
  <si>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</si>
  <si>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</si>
  <si>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</si>
  <si>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</si>
  <si>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</si>
  <si>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</si>
  <si>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</si>
  <si>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</si>
  <si>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</si>
  <si>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</si>
  <si>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</si>
  <si>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</si>
  <si>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</si>
  <si>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</si>
  <si>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</si>
  <si>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</si>
  <si>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</si>
  <si>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</si>
  <si>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</si>
  <si>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</si>
  <si>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</si>
  <si>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</si>
  <si>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</si>
  <si>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</si>
  <si>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</si>
  <si>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</si>
  <si>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</si>
  <si>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</si>
  <si>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</si>
  <si>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</si>
  <si>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</si>
  <si>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</si>
  <si>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</si>
  <si>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</si>
  <si>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</si>
  <si>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</si>
  <si>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</si>
  <si>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</si>
  <si>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</si>
  <si>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</si>
  <si>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</si>
  <si>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</si>
  <si>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</si>
  <si>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</si>
  <si>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</si>
  <si>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</si>
  <si>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</si>
  <si>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</si>
  <si>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</si>
  <si>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</si>
  <si>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</si>
  <si>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</si>
  <si>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</si>
  <si>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</si>
  <si>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</si>
  <si>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</si>
  <si>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</si>
  <si>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</si>
  <si>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</si>
  <si>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</si>
  <si>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</si>
  <si>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</si>
  <si>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</si>
  <si>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</si>
  <si>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</si>
  <si>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</si>
  <si>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</si>
  <si>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</si>
  <si>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</si>
  <si>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</si>
  <si>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</si>
  <si>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</si>
  <si>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</si>
  <si>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</si>
  <si>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</si>
  <si>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</si>
  <si>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</si>
  <si>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</si>
  <si>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</si>
  <si>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</si>
  <si>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</si>
  <si>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</si>
  <si>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</si>
  <si>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</si>
  <si>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</si>
  <si>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</si>
  <si>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</si>
  <si>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</si>
  <si>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</si>
  <si>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</si>
  <si>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</si>
  <si>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</si>
  <si>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</si>
  <si>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</si>
  <si>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</si>
  <si>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</si>
  <si>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</si>
  <si>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</si>
  <si>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</si>
  <si>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</si>
  <si>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</si>
  <si>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</si>
  <si>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</si>
  <si>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</si>
  <si>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</si>
  <si>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</si>
  <si>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</si>
  <si>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</si>
  <si>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</si>
  <si>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</si>
  <si>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</si>
  <si>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</si>
  <si>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</si>
  <si>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</si>
  <si>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</si>
  <si>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</si>
  <si>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</si>
  <si>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</si>
  <si>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</si>
  <si>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</si>
  <si>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</si>
  <si>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</si>
  <si>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</si>
  <si>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</si>
  <si>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</si>
  <si>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</si>
  <si>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</si>
  <si>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</si>
  <si>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</si>
  <si>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</si>
  <si>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</si>
  <si>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</si>
  <si>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</si>
  <si>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</si>
  <si>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</si>
  <si>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</si>
  <si>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</si>
  <si>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</si>
  <si>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</si>
  <si>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</si>
  <si>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</si>
  <si>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</si>
  <si>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</si>
  <si>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</si>
  <si>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</si>
  <si>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</si>
  <si>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</si>
  <si>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</si>
  <si>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</si>
  <si>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</si>
  <si>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</si>
  <si>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</si>
  <si>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</si>
  <si>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</si>
  <si>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</si>
  <si>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</si>
  <si>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</si>
  <si>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</si>
  <si>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</si>
  <si>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</si>
  <si>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</si>
  <si>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</si>
  <si>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</si>
  <si>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</si>
  <si>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</si>
  <si>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</si>
  <si>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</si>
  <si>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</si>
  <si>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</si>
  <si>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</si>
  <si>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</si>
  <si>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</si>
  <si>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</si>
  <si>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</si>
  <si>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</si>
  <si>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</si>
  <si>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</si>
  <si>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</si>
  <si>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</si>
  <si>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</si>
  <si>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</si>
  <si>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</si>
  <si>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</si>
  <si>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</si>
  <si>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</si>
  <si>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</si>
  <si>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</si>
  <si>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</si>
  <si>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</si>
  <si>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</si>
  <si>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</si>
  <si>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</si>
  <si>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</si>
  <si>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</si>
  <si>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</si>
  <si>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</si>
  <si>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</si>
  <si>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</si>
  <si>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</si>
  <si>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</si>
  <si>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</si>
  <si>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</si>
  <si>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</si>
  <si>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</si>
  <si>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</si>
  <si>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</si>
  <si>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</si>
  <si>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</si>
  <si>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</si>
  <si>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</si>
  <si>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</si>
  <si>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</si>
  <si>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</si>
  <si>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</si>
  <si>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</si>
  <si>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</si>
  <si>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</si>
  <si>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</si>
  <si>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</si>
  <si>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</si>
  <si>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</si>
  <si>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</si>
  <si>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</si>
  <si>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</si>
  <si>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</si>
  <si>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</si>
  <si>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</si>
  <si>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</si>
  <si>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</si>
  <si>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</si>
  <si>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</si>
  <si>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</si>
  <si>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</si>
  <si>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</si>
  <si>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</si>
  <si>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</si>
  <si>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</si>
  <si>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</si>
  <si>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</si>
  <si>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</si>
  <si>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</si>
  <si>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</si>
  <si>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</si>
  <si>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</si>
  <si>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</si>
  <si>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</si>
  <si>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</si>
  <si>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</si>
  <si>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</si>
  <si>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</si>
  <si>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</si>
  <si>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</si>
  <si>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</si>
  <si>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</si>
  <si>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</si>
  <si>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</si>
  <si>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</si>
  <si>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</si>
  <si>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</si>
  <si>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</si>
  <si>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</si>
  <si>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</si>
  <si>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</si>
  <si>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</si>
  <si>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</si>
  <si>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</si>
  <si>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</si>
  <si>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</si>
  <si>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</si>
  <si>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</si>
  <si>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</si>
  <si>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</si>
  <si>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</si>
  <si>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</si>
  <si>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</si>
  <si>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</si>
  <si>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</si>
  <si>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</si>
  <si>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</si>
  <si>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</si>
  <si>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</si>
  <si>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</si>
  <si>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</si>
  <si>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</si>
  <si>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</si>
  <si>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</si>
  <si>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</si>
  <si>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</si>
  <si>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</si>
  <si>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</si>
  <si>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</si>
  <si>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</si>
  <si>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</si>
  <si>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</si>
  <si>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</si>
  <si>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</si>
  <si>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</si>
  <si>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</si>
  <si>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</si>
  <si>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</si>
  <si>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</si>
  <si>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</si>
  <si>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</si>
  <si>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</si>
  <si>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</si>
  <si>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</si>
  <si>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</si>
  <si>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</si>
  <si>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</si>
  <si>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</si>
  <si>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</si>
  <si>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</si>
  <si>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</si>
  <si>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</si>
  <si>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</si>
  <si>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</si>
  <si>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</si>
  <si>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</si>
  <si>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</si>
  <si>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</si>
  <si>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</si>
  <si>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</si>
  <si>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</si>
  <si>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</si>
  <si>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</si>
  <si>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</si>
  <si>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</si>
  <si>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</si>
  <si>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</si>
  <si>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</si>
  <si>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</si>
  <si>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</si>
  <si>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</si>
  <si>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</si>
  <si>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</si>
  <si>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</si>
  <si>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</si>
  <si>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</si>
  <si>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</si>
  <si>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</si>
  <si>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</si>
  <si>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</si>
  <si>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</si>
  <si>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</si>
  <si>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</si>
  <si>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</si>
  <si>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</si>
  <si>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</si>
  <si>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</si>
  <si>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</si>
  <si>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</si>
  <si>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</si>
  <si>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</si>
  <si>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</si>
  <si>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</si>
  <si>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</si>
  <si>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</si>
  <si>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</si>
  <si>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</si>
  <si>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</si>
  <si>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</si>
  <si>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</si>
  <si>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</si>
  <si>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</si>
  <si>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</si>
  <si>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</si>
  <si>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</si>
  <si>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</si>
  <si>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</si>
  <si>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</si>
  <si>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</si>
  <si>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</si>
  <si>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</si>
  <si>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</si>
  <si>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</si>
  <si>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</si>
  <si>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</si>
  <si>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</si>
  <si>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</si>
  <si>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</si>
  <si>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</si>
  <si>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</si>
  <si>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</si>
  <si>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</si>
  <si>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</si>
  <si>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</si>
  <si>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</si>
  <si>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</si>
  <si>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</si>
  <si>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</si>
  <si>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</si>
  <si>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</si>
  <si>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</si>
  <si>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</si>
  <si>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</si>
  <si>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</si>
  <si>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</si>
  <si>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</si>
  <si>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</si>
  <si>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</si>
  <si>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</si>
  <si>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</si>
  <si>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</si>
  <si>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</si>
  <si>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</si>
  <si>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</si>
  <si>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</si>
  <si>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</si>
  <si>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</si>
  <si>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</si>
  <si>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</si>
  <si>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</si>
  <si>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</si>
  <si>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</si>
  <si>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</si>
  <si>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</si>
  <si>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</si>
  <si>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</si>
  <si>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</si>
  <si>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</si>
  <si>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</si>
  <si>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</si>
  <si>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</si>
  <si>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</si>
  <si>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</si>
  <si>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</si>
  <si>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</si>
  <si>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</si>
  <si>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</si>
  <si>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</si>
  <si>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</si>
  <si>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</si>
  <si>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</si>
  <si>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</si>
  <si>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</si>
  <si>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</si>
  <si>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</si>
  <si>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</si>
  <si>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</si>
  <si>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</si>
  <si>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</si>
  <si>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</si>
  <si>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</si>
  <si>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</si>
  <si>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</si>
  <si>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</si>
  <si>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</si>
  <si>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</si>
  <si>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</si>
  <si>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</si>
  <si>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</si>
  <si>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</si>
  <si>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</si>
  <si>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</si>
  <si>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</si>
  <si>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</si>
  <si>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</si>
  <si>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</si>
  <si>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</si>
  <si>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</si>
  <si>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</si>
  <si>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</si>
  <si>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</si>
  <si>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</si>
  <si>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</si>
  <si>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</si>
  <si>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</si>
  <si>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</si>
  <si>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</si>
  <si>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</si>
  <si>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</si>
  <si>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</si>
  <si>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</si>
  <si>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</si>
  <si>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</si>
  <si>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</si>
  <si>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</si>
  <si>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</si>
  <si>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</si>
  <si>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</si>
  <si>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</si>
  <si>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</si>
  <si>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</si>
  <si>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</si>
  <si>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</si>
  <si>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</si>
  <si>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</si>
  <si>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</si>
  <si>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</si>
  <si>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</si>
  <si>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</si>
  <si>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</si>
  <si>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</si>
  <si>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</si>
  <si>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</si>
  <si>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</si>
  <si>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</si>
  <si>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</si>
  <si>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</si>
  <si>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</si>
  <si>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</si>
  <si>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</si>
  <si>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</si>
  <si>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</si>
  <si>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</si>
  <si>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</si>
  <si>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</si>
  <si>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</si>
  <si>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</si>
  <si>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</si>
  <si>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</si>
  <si>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</si>
  <si>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</si>
  <si>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</si>
  <si>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</si>
  <si>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</si>
  <si>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</si>
  <si>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</si>
  <si>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</si>
  <si>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</si>
  <si>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</si>
  <si>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</si>
  <si>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</si>
  <si>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</si>
  <si>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</si>
  <si>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</si>
  <si>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</si>
  <si>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</si>
  <si>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</si>
  <si>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</si>
  <si>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</si>
  <si>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</si>
  <si>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</si>
  <si>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</si>
  <si>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</si>
  <si>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</si>
  <si>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</si>
  <si>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</si>
  <si>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</si>
  <si>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</si>
  <si>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</si>
  <si>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</si>
  <si>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</si>
  <si>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</si>
  <si>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</si>
  <si>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</si>
  <si>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</si>
  <si>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</si>
  <si>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</si>
  <si>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</si>
  <si>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</si>
  <si>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</si>
  <si>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</si>
  <si>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</si>
  <si>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</si>
  <si>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</si>
  <si>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</si>
  <si>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</si>
  <si>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</si>
  <si>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</si>
  <si>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</si>
  <si>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</si>
  <si>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</si>
  <si>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</si>
  <si>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</si>
  <si>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</si>
  <si>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</si>
  <si>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</si>
  <si>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</si>
  <si>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</si>
  <si>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</si>
  <si>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</si>
  <si>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</si>
  <si>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</si>
  <si>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</si>
  <si>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</si>
  <si>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</si>
  <si>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</si>
  <si>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</si>
  <si>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</si>
  <si>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</si>
  <si>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</si>
  <si>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</si>
  <si>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</si>
  <si>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</si>
  <si>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</si>
  <si>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</si>
  <si>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</si>
  <si>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</si>
  <si>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</si>
  <si>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</si>
  <si>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</si>
  <si>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</si>
  <si>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</si>
  <si>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</si>
  <si>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</si>
  <si>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</si>
  <si>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</si>
  <si>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</si>
  <si>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</si>
  <si>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</si>
  <si>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</si>
  <si>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</si>
  <si>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</si>
  <si>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</si>
  <si>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</si>
  <si>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</si>
  <si>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</si>
  <si>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</si>
  <si>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</si>
  <si>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</si>
  <si>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</si>
  <si>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</si>
  <si>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</si>
  <si>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</si>
  <si>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</si>
  <si>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</si>
  <si>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</si>
  <si>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</si>
  <si>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</si>
  <si>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</si>
  <si>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</si>
  <si>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</si>
  <si>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</si>
  <si>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</si>
  <si>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</si>
  <si>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</si>
  <si>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</si>
  <si>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</si>
  <si>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</si>
  <si>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</si>
  <si>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</si>
  <si>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</si>
  <si>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</si>
  <si>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</si>
  <si>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</si>
  <si>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</si>
  <si>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</si>
  <si>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</si>
  <si>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</si>
  <si>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</si>
  <si>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</si>
  <si>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</si>
  <si>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</si>
  <si>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</si>
  <si>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</si>
  <si>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</si>
  <si>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</si>
  <si>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</si>
  <si>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</si>
  <si>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</si>
  <si>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</si>
  <si>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</si>
  <si>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</si>
  <si>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</si>
  <si>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</si>
  <si>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</si>
  <si>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</si>
  <si>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</si>
  <si>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</si>
  <si>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</si>
  <si>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</si>
  <si>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</si>
  <si>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</si>
  <si>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</si>
  <si>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</si>
  <si>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</si>
  <si>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</si>
  <si>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</si>
  <si>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</si>
  <si>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</si>
  <si>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</si>
  <si>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</si>
  <si>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</si>
  <si>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</si>
  <si>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</si>
  <si>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</si>
  <si>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</si>
  <si>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</si>
  <si>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</si>
  <si>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</si>
  <si>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</si>
  <si>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</si>
  <si>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</si>
  <si>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</si>
  <si>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</si>
  <si>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</si>
  <si>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</si>
  <si>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</si>
  <si>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</si>
  <si>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</si>
  <si>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</si>
  <si>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</si>
  <si>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</si>
  <si>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</si>
  <si>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</si>
  <si>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</si>
  <si>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</si>
  <si>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</si>
  <si>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</si>
  <si>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</si>
  <si>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</si>
  <si>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</si>
  <si>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</si>
  <si>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</si>
  <si>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</si>
  <si>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</si>
  <si>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</si>
  <si>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</si>
  <si>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</si>
  <si>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</si>
  <si>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</si>
  <si>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</si>
  <si>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</si>
  <si>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</si>
  <si>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</si>
  <si>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</si>
  <si>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</si>
  <si>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</si>
  <si>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</si>
  <si>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</si>
  <si>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</si>
  <si>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</si>
  <si>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</si>
  <si>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</si>
  <si>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</si>
  <si>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</si>
  <si>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</si>
  <si>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</si>
  <si>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</si>
  <si>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</si>
  <si>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</si>
  <si>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</si>
  <si>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</si>
  <si>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</si>
  <si>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</si>
  <si>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</si>
  <si>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</si>
  <si>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</si>
  <si>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</si>
  <si>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</si>
  <si>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</si>
  <si>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</si>
  <si>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</si>
  <si>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</si>
  <si>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</si>
  <si>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</si>
  <si>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</si>
  <si>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</si>
  <si>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</si>
  <si>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</si>
  <si>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</si>
  <si>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</si>
  <si>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</si>
  <si>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</si>
  <si>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</si>
  <si>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</si>
  <si>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</si>
  <si>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</si>
  <si>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</si>
  <si>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</si>
  <si>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</si>
  <si>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</si>
  <si>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</si>
  <si>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</si>
  <si>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</si>
  <si>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</si>
  <si>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</si>
  <si>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</si>
  <si>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</si>
  <si>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</si>
  <si>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</si>
  <si>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</si>
  <si>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</si>
  <si>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</si>
  <si>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</si>
  <si>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</si>
  <si>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</si>
  <si>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</si>
  <si>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</si>
  <si>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</si>
  <si>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</si>
  <si>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</si>
  <si>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</si>
  <si>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</si>
  <si>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</si>
  <si>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</si>
  <si>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</si>
  <si>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</si>
  <si>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</si>
  <si>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</si>
  <si>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</si>
  <si>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</si>
  <si>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</si>
  <si>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</si>
  <si>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</si>
  <si>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</si>
  <si>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</si>
  <si>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</si>
  <si>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</si>
  <si>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</si>
  <si>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</si>
  <si>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</si>
  <si>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</si>
  <si>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</si>
  <si>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</si>
  <si>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</si>
  <si>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</si>
  <si>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</si>
  <si>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</si>
  <si>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</si>
  <si>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</si>
  <si>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</si>
  <si>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</si>
  <si>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</si>
  <si>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</si>
  <si>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</si>
  <si>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</si>
  <si>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</si>
  <si>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</si>
  <si>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</si>
  <si>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</si>
  <si>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</si>
  <si>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</si>
  <si>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</si>
  <si>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</si>
  <si>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</si>
  <si>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</si>
  <si>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</si>
  <si>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</si>
  <si>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</si>
  <si>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</si>
  <si>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</si>
  <si>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</si>
  <si>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</si>
  <si>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</si>
  <si>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</si>
  <si>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</si>
  <si>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</si>
  <si>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</si>
  <si>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</si>
  <si>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</si>
  <si>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</si>
  <si>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</si>
  <si>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</si>
  <si>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</si>
  <si>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</si>
  <si>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</si>
  <si>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</si>
  <si>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</si>
  <si>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</si>
  <si>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</si>
  <si>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</si>
  <si>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</si>
  <si>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</si>
  <si>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</si>
  <si>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</si>
  <si>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</si>
  <si>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</si>
  <si>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</si>
  <si>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</si>
  <si>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</si>
  <si>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</si>
  <si>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</si>
  <si>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</si>
  <si>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</si>
  <si>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</si>
  <si>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</si>
  <si>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</si>
  <si>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</si>
  <si>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</si>
  <si>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</si>
  <si>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</si>
  <si>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</si>
  <si>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</si>
  <si>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</si>
  <si>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</si>
  <si>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</si>
  <si>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</si>
  <si>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</si>
  <si>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</si>
  <si>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</si>
  <si>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</si>
  <si>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</si>
  <si>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</si>
  <si>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</si>
  <si>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</si>
  <si>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</si>
  <si>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</si>
  <si>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</si>
  <si>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</si>
  <si>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</si>
  <si>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</si>
  <si>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</si>
  <si>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</si>
  <si>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</si>
  <si>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</si>
  <si>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</si>
  <si>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</si>
  <si>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</si>
  <si>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</si>
  <si>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</si>
  <si>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</si>
  <si>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</si>
  <si>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</si>
  <si>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</si>
  <si>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</si>
  <si>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</si>
  <si>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</si>
  <si>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</si>
  <si>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</si>
  <si>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</si>
  <si>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</si>
  <si>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</si>
  <si>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</si>
  <si>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</si>
  <si>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</si>
  <si>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</si>
  <si>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</si>
  <si>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</si>
  <si>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</si>
  <si>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</si>
  <si>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</si>
  <si>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</si>
  <si>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</si>
  <si>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</si>
  <si>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</si>
  <si>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</si>
  <si>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</si>
  <si>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</si>
  <si>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</si>
  <si>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</si>
  <si>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</si>
  <si>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</si>
  <si>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</si>
  <si>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</si>
  <si>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</si>
  <si>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</si>
  <si>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</si>
  <si>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</si>
  <si>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</si>
  <si>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</si>
  <si>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</si>
  <si>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</si>
  <si>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</si>
  <si>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</si>
  <si>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</si>
  <si>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</si>
  <si>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</si>
  <si>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</si>
  <si>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</si>
  <si>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</si>
  <si>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</si>
  <si>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</si>
  <si>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</si>
  <si>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</si>
  <si>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</si>
  <si>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</si>
  <si>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</si>
  <si>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</si>
  <si>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</si>
  <si>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</si>
  <si>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</si>
  <si>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</si>
  <si>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</si>
  <si>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</si>
  <si>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</si>
  <si>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</si>
  <si>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</si>
  <si>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</si>
  <si>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</si>
  <si>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</si>
  <si>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</si>
  <si>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</si>
  <si>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</si>
  <si>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</si>
  <si>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</si>
  <si>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</si>
  <si>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</si>
  <si>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</si>
  <si>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</si>
  <si>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</si>
  <si>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</si>
  <si>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</si>
  <si>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</si>
  <si>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</si>
  <si>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</si>
  <si>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</si>
  <si>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</si>
  <si>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</si>
  <si>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</si>
  <si>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</si>
  <si>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</si>
  <si>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</si>
  <si>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</si>
  <si>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</si>
  <si>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</si>
  <si>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</si>
  <si>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</si>
  <si>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</si>
  <si>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</si>
  <si>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</si>
  <si>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</si>
  <si>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</si>
  <si>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</si>
  <si>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</si>
  <si>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</si>
  <si>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</si>
  <si>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</si>
  <si>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</si>
  <si>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</si>
  <si>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</si>
  <si>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</si>
  <si>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</si>
  <si>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</si>
  <si>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</si>
  <si>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</si>
  <si>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</si>
  <si>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</si>
  <si>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</si>
  <si>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</si>
  <si>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</si>
  <si>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</si>
  <si>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</si>
  <si>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</si>
  <si>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</si>
  <si>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</si>
  <si>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</si>
  <si>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</si>
  <si>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</si>
  <si>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</si>
  <si>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</si>
  <si>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</si>
  <si>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</si>
  <si>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</si>
  <si>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</si>
  <si>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</si>
  <si>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</si>
  <si>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</si>
  <si>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</si>
  <si>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</si>
  <si>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</si>
  <si>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</si>
  <si>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</si>
  <si>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</si>
  <si>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</si>
  <si>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</si>
  <si>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</si>
  <si>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</si>
  <si>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</si>
  <si>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</si>
  <si>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</si>
  <si>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</si>
  <si>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</si>
  <si>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</si>
  <si>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</si>
  <si>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</si>
  <si>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</si>
  <si>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</si>
  <si>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</si>
  <si>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</si>
  <si>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</si>
  <si>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</si>
  <si>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</si>
  <si>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</si>
  <si>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</si>
  <si>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</si>
  <si>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</si>
  <si>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</si>
  <si>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</si>
  <si>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</si>
  <si>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</si>
  <si>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</si>
  <si>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</si>
  <si>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</si>
  <si>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</si>
  <si>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</si>
  <si>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</si>
  <si>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</si>
  <si>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</si>
  <si>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</si>
  <si>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</si>
  <si>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</si>
  <si>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</si>
  <si>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</si>
  <si>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</si>
  <si>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</si>
  <si>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</si>
  <si>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</si>
  <si>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</si>
  <si>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</si>
  <si>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</si>
  <si>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</si>
  <si>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</si>
  <si>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</si>
  <si>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</si>
  <si>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</si>
  <si>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</si>
  <si>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</si>
  <si>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</si>
  <si>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</si>
  <si>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</si>
  <si>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</si>
  <si>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</si>
  <si>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</si>
  <si>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</si>
  <si>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</si>
  <si>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</si>
  <si>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</si>
  <si>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</si>
  <si>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</si>
  <si>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</si>
  <si>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</si>
  <si>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</si>
  <si>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</si>
  <si>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</si>
  <si>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</si>
  <si>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</si>
  <si>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</si>
  <si>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</si>
  <si>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</si>
  <si>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</si>
  <si>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</si>
  <si>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</si>
  <si>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</si>
  <si>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</si>
  <si>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</si>
  <si>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</si>
  <si>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</si>
  <si>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</si>
  <si>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</si>
  <si>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</si>
  <si>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</si>
  <si>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</si>
  <si>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</si>
  <si>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</si>
  <si>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</si>
  <si>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</si>
  <si>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</si>
  <si>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</si>
  <si>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</si>
  <si>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</si>
  <si>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</si>
  <si>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</si>
  <si>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</si>
  <si>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</si>
  <si>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</si>
  <si>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</si>
  <si>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</si>
  <si>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</si>
  <si>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</si>
  <si>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</si>
  <si>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</si>
  <si>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</si>
  <si>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</si>
  <si>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</si>
  <si>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</si>
  <si>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</si>
  <si>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</si>
  <si>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</si>
  <si>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</si>
  <si>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</si>
  <si>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</si>
  <si>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</si>
  <si>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</si>
  <si>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</si>
  <si>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</si>
  <si>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</si>
  <si>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</si>
  <si>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</si>
  <si>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</si>
  <si>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</si>
  <si>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</si>
  <si>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</si>
  <si>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</si>
  <si>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</si>
  <si>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</si>
  <si>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</si>
  <si>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</si>
  <si>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</si>
  <si>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</si>
  <si>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</si>
  <si>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</si>
  <si>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</si>
  <si>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</si>
  <si>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</si>
  <si>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</si>
  <si>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</si>
  <si>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</si>
  <si>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</si>
  <si>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</si>
  <si>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</si>
  <si>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</si>
  <si>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</si>
  <si>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</si>
  <si>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</si>
  <si>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</si>
  <si>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</si>
  <si>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</si>
  <si>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</si>
  <si>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</si>
  <si>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</si>
  <si>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</si>
  <si>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</si>
  <si>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</si>
  <si>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</si>
  <si>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</si>
  <si>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</si>
  <si>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</si>
  <si>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</si>
  <si>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</si>
  <si>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</si>
  <si>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</si>
  <si>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</si>
  <si>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</si>
  <si>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</si>
  <si>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</si>
  <si>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</si>
  <si>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</si>
  <si>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</si>
  <si>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</si>
  <si>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</si>
  <si>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</si>
  <si>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</si>
  <si>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</si>
  <si>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</si>
  <si>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</si>
  <si>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</si>
  <si>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</si>
  <si>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</si>
  <si>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</si>
  <si>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</si>
  <si>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</si>
  <si>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</si>
  <si>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</si>
  <si>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</si>
  <si>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</si>
  <si>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</si>
  <si>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</si>
  <si>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</si>
  <si>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</si>
  <si>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</si>
  <si>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</si>
  <si>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</si>
  <si>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</si>
  <si>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</si>
  <si>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</si>
  <si>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</si>
  <si>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</si>
  <si>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</si>
  <si>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</si>
  <si>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</si>
  <si>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</si>
  <si>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</si>
  <si>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</si>
  <si>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</si>
  <si>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</si>
  <si>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</si>
  <si>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</si>
  <si>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</si>
  <si>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</si>
  <si>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</si>
  <si>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</si>
  <si>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</si>
  <si>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</si>
  <si>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</si>
  <si>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</si>
  <si>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</si>
  <si>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</si>
  <si>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</si>
  <si>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</si>
  <si>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</si>
  <si>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</si>
  <si>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</si>
  <si>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</si>
  <si>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</si>
  <si>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</si>
  <si>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</si>
  <si>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</si>
  <si>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</si>
  <si>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</si>
  <si>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</si>
  <si>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</si>
  <si>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</si>
  <si>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</si>
  <si>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</si>
  <si>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</si>
  <si>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</si>
  <si>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</si>
  <si>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</si>
  <si>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</si>
  <si>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</si>
  <si>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</si>
  <si>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</si>
  <si>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</si>
  <si>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</si>
  <si>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</si>
  <si>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</si>
  <si>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</si>
  <si>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</si>
  <si>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</si>
  <si>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</si>
  <si>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</si>
  <si>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</si>
  <si>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</si>
  <si>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</si>
  <si>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</si>
  <si>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</si>
  <si>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</si>
  <si>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</si>
  <si>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</si>
  <si>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</si>
  <si>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</si>
  <si>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</si>
  <si>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</si>
  <si>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</si>
  <si>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</si>
  <si>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</si>
  <si>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</si>
  <si>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</si>
  <si>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</si>
  <si>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</si>
  <si>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</si>
  <si>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</si>
  <si>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</si>
  <si>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</si>
  <si>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</si>
  <si>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</si>
  <si>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</si>
  <si>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</si>
  <si>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</si>
  <si>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</si>
  <si>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</si>
  <si>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</si>
  <si>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</si>
  <si>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</si>
  <si>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</si>
  <si>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</si>
  <si>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</si>
  <si>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</si>
  <si>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</si>
  <si>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</si>
  <si>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</si>
  <si>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</si>
  <si>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</si>
  <si>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</si>
  <si>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</si>
  <si>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</si>
  <si>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</si>
  <si>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</si>
  <si>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</si>
  <si>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</si>
  <si>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</si>
  <si>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</si>
  <si>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</si>
  <si>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</si>
  <si>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</si>
  <si>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</si>
  <si>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</si>
  <si>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</si>
  <si>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</si>
  <si>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</si>
  <si>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</si>
  <si>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</si>
  <si>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</si>
  <si>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</si>
  <si>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</si>
  <si>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</si>
  <si>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</si>
  <si>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</si>
  <si>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</si>
  <si>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</si>
  <si>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</si>
  <si>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</si>
  <si>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</si>
  <si>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</si>
  <si>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</si>
  <si>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</si>
  <si>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</si>
  <si>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</si>
  <si>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</si>
  <si>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</si>
  <si>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</si>
  <si>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</si>
  <si>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</si>
  <si>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</si>
  <si>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</si>
  <si>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</si>
  <si>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</si>
  <si>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</si>
  <si>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</si>
  <si>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</si>
  <si>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</si>
  <si>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</si>
  <si>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</si>
  <si>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</si>
  <si>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</si>
  <si>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</si>
  <si>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</si>
  <si>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</si>
  <si>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</si>
  <si>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</si>
  <si>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</si>
  <si>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</si>
  <si>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</si>
  <si>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</si>
  <si>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</si>
  <si>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</si>
  <si>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</si>
  <si>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</si>
  <si>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</si>
  <si>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</si>
  <si>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</si>
  <si>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</si>
  <si>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</si>
  <si>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</si>
  <si>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</si>
  <si>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</si>
  <si>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</si>
  <si>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</si>
  <si>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</si>
  <si>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</si>
  <si>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</si>
  <si>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</si>
  <si>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</si>
  <si>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</si>
  <si>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</si>
  <si>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</si>
  <si>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</si>
  <si>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</si>
  <si>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</si>
  <si>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</si>
  <si>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</si>
  <si>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</si>
  <si>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</si>
  <si>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</si>
  <si>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</si>
  <si>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</si>
  <si>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</si>
  <si>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</si>
  <si>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</si>
  <si>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</si>
  <si>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</si>
  <si>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</si>
  <si>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</si>
  <si>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</si>
  <si>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</si>
  <si>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</si>
  <si>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</si>
  <si>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</si>
  <si>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</si>
  <si>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</si>
  <si>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</si>
  <si>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</si>
  <si>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</si>
  <si>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</si>
  <si>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</si>
  <si>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</si>
  <si>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</si>
  <si>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</si>
  <si>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</si>
  <si>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</si>
  <si>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</si>
  <si>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</si>
  <si>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</si>
  <si>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</si>
  <si>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</si>
  <si>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</si>
  <si>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</si>
  <si>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</si>
  <si>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</si>
  <si>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</si>
  <si>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</si>
  <si>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</si>
  <si>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</si>
  <si>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</si>
  <si>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</si>
  <si>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</si>
  <si>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</si>
  <si>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</si>
  <si>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</si>
  <si>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</si>
  <si>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</si>
  <si>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</si>
  <si>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</si>
  <si>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</si>
  <si>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</si>
  <si>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</si>
  <si>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</si>
  <si>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</si>
  <si>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</si>
  <si>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</si>
  <si>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</si>
  <si>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</si>
  <si>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</si>
  <si>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</si>
  <si>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</si>
  <si>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</si>
  <si>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</si>
  <si>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</si>
  <si>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</si>
  <si>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</si>
  <si>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</si>
  <si>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</si>
  <si>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</si>
  <si>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</si>
  <si>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</si>
  <si>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</si>
  <si>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</si>
  <si>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</si>
  <si>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</si>
  <si>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</si>
  <si>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</si>
  <si>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</si>
  <si>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</si>
  <si>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</si>
  <si>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</si>
  <si>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</si>
  <si>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</si>
  <si>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</si>
  <si>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</si>
  <si>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</si>
  <si>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</si>
  <si>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</si>
  <si>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</si>
  <si>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</si>
  <si>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</si>
  <si>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</si>
  <si>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</si>
  <si>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</si>
  <si>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</si>
  <si>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</si>
  <si>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</si>
  <si>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</si>
  <si>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</si>
  <si>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</si>
  <si>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</si>
  <si>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</si>
  <si>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</si>
  <si>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</si>
  <si>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</si>
  <si>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</si>
  <si>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</si>
  <si>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</si>
  <si>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</si>
  <si>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</si>
  <si>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</si>
  <si>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</si>
  <si>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</si>
  <si>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</si>
  <si>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</si>
  <si>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</si>
  <si>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</si>
  <si>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</si>
  <si>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</si>
  <si>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</si>
  <si>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</si>
  <si>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</si>
  <si>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</si>
  <si>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</si>
  <si>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</si>
  <si>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</si>
  <si>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</si>
  <si>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</si>
  <si>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</si>
  <si>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</si>
  <si>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</si>
  <si>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</si>
  <si>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</si>
  <si>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</si>
  <si>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</si>
  <si>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</si>
  <si>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</si>
  <si>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</si>
  <si>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</si>
  <si>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</si>
  <si>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</si>
  <si>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</si>
  <si>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</si>
  <si>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</si>
  <si>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</si>
  <si>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</si>
  <si>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</si>
  <si>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</si>
  <si>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</si>
  <si>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</si>
  <si>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</si>
  <si>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</si>
  <si>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</si>
  <si>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</si>
  <si>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</si>
  <si>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</si>
  <si>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</si>
  <si>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</si>
  <si>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</si>
  <si>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</si>
  <si>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</si>
  <si>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</si>
  <si>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</si>
  <si>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</si>
  <si>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</si>
  <si>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</si>
  <si>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</si>
  <si>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</si>
  <si>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</si>
  <si>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</si>
  <si>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</si>
  <si>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</si>
  <si>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</si>
  <si>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</si>
  <si>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</si>
  <si>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</si>
  <si>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</si>
  <si>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</si>
  <si>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</si>
  <si>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</si>
  <si>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</si>
  <si>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</si>
  <si>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</si>
  <si>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</si>
  <si>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</si>
  <si>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</si>
  <si>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</si>
  <si>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</si>
  <si>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</si>
  <si>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</si>
  <si>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</si>
  <si>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</si>
  <si>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</si>
  <si>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</si>
  <si>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</si>
  <si>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</si>
  <si>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</si>
  <si>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</si>
  <si>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</si>
  <si>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</si>
  <si>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</si>
  <si>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</si>
  <si>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</si>
  <si>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</si>
  <si>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</si>
  <si>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</si>
  <si>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</si>
  <si>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</si>
  <si>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</si>
  <si>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</si>
  <si>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</si>
  <si>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</si>
  <si>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</si>
  <si>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</si>
  <si>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</si>
  <si>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</si>
  <si>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</si>
  <si>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</si>
  <si>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</si>
  <si>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</si>
  <si>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</si>
  <si>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</si>
  <si>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</si>
  <si>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</si>
  <si>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</si>
  <si>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</si>
  <si>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</si>
  <si>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</si>
  <si>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</si>
  <si>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</si>
  <si>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</si>
  <si>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</si>
  <si>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</si>
  <si>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</si>
  <si>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</si>
  <si>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</si>
  <si>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</si>
  <si>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</si>
  <si>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</si>
  <si>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</si>
  <si>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</si>
  <si>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</si>
  <si>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</si>
  <si>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</si>
  <si>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</si>
  <si>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</si>
  <si>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</si>
  <si>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</si>
  <si>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</si>
  <si>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</si>
  <si>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</si>
  <si>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</si>
  <si>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</si>
  <si>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</si>
  <si>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</si>
  <si>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</si>
  <si>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</si>
  <si>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</si>
  <si>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</si>
  <si>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</si>
  <si>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</si>
  <si>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</si>
  <si>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</si>
  <si>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</si>
  <si>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</si>
  <si>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</si>
  <si>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</si>
  <si>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</si>
  <si>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</si>
  <si>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</si>
  <si>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</si>
  <si>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</si>
  <si>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</si>
  <si>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</si>
  <si>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</si>
  <si>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</si>
  <si>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</si>
  <si>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</si>
  <si>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</si>
  <si>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</si>
  <si>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</si>
  <si>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</si>
  <si>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</si>
  <si>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</si>
  <si>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</si>
  <si>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</si>
  <si>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</si>
  <si>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</si>
  <si>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</si>
  <si>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</si>
  <si>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</si>
  <si>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</si>
  <si>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</si>
  <si>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</si>
  <si>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</si>
  <si>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</si>
  <si>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</si>
  <si>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</si>
  <si>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</si>
  <si>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</si>
  <si>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</si>
  <si>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</si>
  <si>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</si>
  <si>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</si>
  <si>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</si>
  <si>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</si>
  <si>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</si>
  <si>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</si>
  <si>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</si>
  <si>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</si>
  <si>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</si>
  <si>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</si>
  <si>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</si>
  <si>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</si>
  <si>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</si>
  <si>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</si>
  <si>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</si>
  <si>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</si>
  <si>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</si>
  <si>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</si>
  <si>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</si>
  <si>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</si>
  <si>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</si>
  <si>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</si>
  <si>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</si>
  <si>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</si>
  <si>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</si>
  <si>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</si>
  <si>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</si>
  <si>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</si>
  <si>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</si>
  <si>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</si>
  <si>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</si>
  <si>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</si>
  <si>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</si>
  <si>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</si>
  <si>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</si>
  <si>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</si>
  <si>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</si>
  <si>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</si>
  <si>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</si>
  <si>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</si>
  <si>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</si>
  <si>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</si>
  <si>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</si>
  <si>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</si>
  <si>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</si>
  <si>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</si>
  <si>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</si>
  <si>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</si>
  <si>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</si>
  <si>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</si>
  <si>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</si>
  <si>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</si>
  <si>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</si>
  <si>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</si>
  <si>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</si>
  <si>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</si>
  <si>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</si>
  <si>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</si>
  <si>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</si>
  <si>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</si>
  <si>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</si>
  <si>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</si>
  <si>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</si>
  <si>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</si>
  <si>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</si>
  <si>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</si>
  <si>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</si>
  <si>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</si>
  <si>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</si>
  <si>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</si>
  <si>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</si>
  <si>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</si>
  <si>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</si>
  <si>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</si>
  <si>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</si>
  <si>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</si>
  <si>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</si>
  <si>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</si>
  <si>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</si>
  <si>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</si>
  <si>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</si>
  <si>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</si>
  <si>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</si>
  <si>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</si>
  <si>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</si>
  <si>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</si>
  <si>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</si>
  <si>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</si>
  <si>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</si>
  <si>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</si>
  <si>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</si>
  <si>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</si>
  <si>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</si>
  <si>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</si>
  <si>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</si>
  <si>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</si>
  <si>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</si>
  <si>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</si>
  <si>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</si>
  <si>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</si>
  <si>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</si>
  <si>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</si>
  <si>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</si>
  <si>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</si>
  <si>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</si>
  <si>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</si>
  <si>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</si>
  <si>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</si>
  <si>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</si>
  <si>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</si>
  <si>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</si>
  <si>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</si>
  <si>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</si>
  <si>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</si>
  <si>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</si>
  <si>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</si>
  <si>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</si>
  <si>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</si>
  <si>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</si>
  <si>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</si>
  <si>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</si>
  <si>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</si>
  <si>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</si>
  <si>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</si>
  <si>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</si>
  <si>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</si>
  <si>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</si>
  <si>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</si>
  <si>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</si>
  <si>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</si>
  <si>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</si>
  <si>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</si>
  <si>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</si>
  <si>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</si>
  <si>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</si>
  <si>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</si>
  <si>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</si>
  <si>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</si>
  <si>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</si>
  <si>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</si>
  <si>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</si>
  <si>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</si>
  <si>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</si>
  <si>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</si>
  <si>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</si>
  <si>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</si>
  <si>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</si>
  <si>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</si>
  <si>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</si>
  <si>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</si>
  <si>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</si>
  <si>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</si>
  <si>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</si>
  <si>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</si>
  <si>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</si>
  <si>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</si>
  <si>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</si>
  <si>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</si>
  <si>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</si>
  <si>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</si>
  <si>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</si>
  <si>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</si>
  <si>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</si>
  <si>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</si>
  <si>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</si>
  <si>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</si>
  <si>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</si>
  <si>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</si>
  <si>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</si>
  <si>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</si>
  <si>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</si>
  <si>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</si>
  <si>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</si>
  <si>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</si>
  <si>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</si>
  <si>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</si>
  <si>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</si>
  <si>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</si>
  <si>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</si>
  <si>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</si>
  <si>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</si>
  <si>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</si>
  <si>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</si>
  <si>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</si>
  <si>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</si>
  <si>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</si>
  <si>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</si>
  <si>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</si>
  <si>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</si>
  <si>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</si>
  <si>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</si>
  <si>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</si>
  <si>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</si>
  <si>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</si>
  <si>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</si>
  <si>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</si>
  <si>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</si>
  <si>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</si>
  <si>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</si>
  <si>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</si>
  <si>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</si>
  <si>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</si>
  <si>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</si>
  <si>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</si>
  <si>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</si>
  <si>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</si>
  <si>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</si>
  <si>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</si>
  <si>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</si>
  <si>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</si>
  <si>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</si>
  <si>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</si>
  <si>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</si>
  <si>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</si>
  <si>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</si>
  <si>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</si>
  <si>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</si>
  <si>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</si>
  <si>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</si>
  <si>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</si>
  <si>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</si>
  <si>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</si>
  <si>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</si>
  <si>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</si>
  <si>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</si>
  <si>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</si>
  <si>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</si>
  <si>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</si>
  <si>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</si>
  <si>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</si>
  <si>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</si>
  <si>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</si>
  <si>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</si>
  <si>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</si>
  <si>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</si>
  <si>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</si>
  <si>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</si>
  <si>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</si>
  <si>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</si>
  <si>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</si>
  <si>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</si>
  <si>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</si>
  <si>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</si>
  <si>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</si>
  <si>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</si>
  <si>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</si>
  <si>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</si>
  <si>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</si>
  <si>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</si>
  <si>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</si>
  <si>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</si>
  <si>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</si>
  <si>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</si>
  <si>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</si>
  <si>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</si>
  <si>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</si>
  <si>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</si>
  <si>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</si>
  <si>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</si>
  <si>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</si>
  <si>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</si>
  <si>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</si>
  <si>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</si>
  <si>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</si>
  <si>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</si>
  <si>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</si>
  <si>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</si>
  <si>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</si>
  <si>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</si>
  <si>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</si>
  <si>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</si>
  <si>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</si>
  <si>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</si>
  <si>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</si>
  <si>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</si>
  <si>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</si>
  <si>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</si>
  <si>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</si>
  <si>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</si>
  <si>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</si>
  <si>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</si>
  <si>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</si>
  <si>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</si>
  <si>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</si>
  <si>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</si>
  <si>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</si>
  <si>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</si>
  <si>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</si>
  <si>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</si>
  <si>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</si>
  <si>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</si>
  <si>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</si>
  <si>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</si>
  <si>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</si>
  <si>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</si>
  <si>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</si>
  <si>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</si>
  <si>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</si>
  <si>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</si>
  <si>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</si>
  <si>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</si>
  <si>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</si>
  <si>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</si>
  <si>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</si>
  <si>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</si>
  <si>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</si>
  <si>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</si>
  <si>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</si>
  <si>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</si>
  <si>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</si>
  <si>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</si>
  <si>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</si>
  <si>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</si>
  <si>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</si>
  <si>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</si>
  <si>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</si>
  <si>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</si>
  <si>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</si>
  <si>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</si>
  <si>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</si>
  <si>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</si>
  <si>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</si>
  <si>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</si>
  <si>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</si>
  <si>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</si>
  <si>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</si>
  <si>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</si>
  <si>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</si>
  <si>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</si>
  <si>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</si>
  <si>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</si>
  <si>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</si>
  <si>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</si>
  <si>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</si>
  <si>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</si>
  <si>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</si>
  <si>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</si>
  <si>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</si>
  <si>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</si>
  <si>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</si>
  <si>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</si>
  <si>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</si>
  <si>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</si>
  <si>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</si>
  <si>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</si>
  <si>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</si>
  <si>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</si>
  <si>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</si>
  <si>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</si>
  <si>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</si>
  <si>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</si>
  <si>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</si>
  <si>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</si>
  <si>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</si>
  <si>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</si>
  <si>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</si>
  <si>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</si>
  <si>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</si>
  <si>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</si>
  <si>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</si>
  <si>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</si>
  <si>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</si>
  <si>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</si>
  <si>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</si>
  <si>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</si>
  <si>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</si>
  <si>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</si>
  <si>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</si>
  <si>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</si>
  <si>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</si>
  <si>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</si>
  <si>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</si>
  <si>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</si>
  <si>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</si>
  <si>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</si>
  <si>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</si>
  <si>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</si>
  <si>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</si>
  <si>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</si>
  <si>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</si>
  <si>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</si>
  <si>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</si>
  <si>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</si>
  <si>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</si>
  <si>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</si>
  <si>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</si>
  <si>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</si>
  <si>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</si>
  <si>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</si>
  <si>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</si>
  <si>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</si>
  <si>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</si>
  <si>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</si>
  <si>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</si>
  <si>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</si>
  <si>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</si>
  <si>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</si>
  <si>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</si>
  <si>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</si>
  <si>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</si>
  <si>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</si>
  <si>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</si>
  <si>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</si>
  <si>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</si>
  <si>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</si>
  <si>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</si>
  <si>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</si>
  <si>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</si>
  <si>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</si>
  <si>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</si>
  <si>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</si>
  <si>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</si>
  <si>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</si>
  <si>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</si>
  <si>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</si>
  <si>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</si>
  <si>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</si>
  <si>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</si>
  <si>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</si>
  <si>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</si>
  <si>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</si>
  <si>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</si>
  <si>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</si>
  <si>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</si>
  <si>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</si>
  <si>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</si>
  <si>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</si>
  <si>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</si>
  <si>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</si>
  <si>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</si>
  <si>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</si>
  <si>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</si>
  <si>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</si>
  <si>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</si>
  <si>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</si>
  <si>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</si>
  <si>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</si>
  <si>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</si>
  <si>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</si>
  <si>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</si>
  <si>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</si>
  <si>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</si>
  <si>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</si>
  <si>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</si>
  <si>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</si>
  <si>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</si>
  <si>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</si>
  <si>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</si>
  <si>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</si>
  <si>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</si>
  <si>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</si>
  <si>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</si>
  <si>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</si>
  <si>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</si>
  <si>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</si>
  <si>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</si>
  <si>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</si>
  <si>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</si>
  <si>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</si>
  <si>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</si>
  <si>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</si>
  <si>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</si>
  <si>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</si>
  <si>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</si>
  <si>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</si>
  <si>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</si>
  <si>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</si>
  <si>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</si>
  <si>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</si>
  <si>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</si>
  <si>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</si>
  <si>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</si>
  <si>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</si>
  <si>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</si>
  <si>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</si>
  <si>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</si>
  <si>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</si>
  <si>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</si>
  <si>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</si>
  <si>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</si>
  <si>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</si>
  <si>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</si>
  <si>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</si>
  <si>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</si>
  <si>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</si>
  <si>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</si>
  <si>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</si>
  <si>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</si>
  <si>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</si>
  <si>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</si>
  <si>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</si>
  <si>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</si>
  <si>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</si>
  <si>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</si>
  <si>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</si>
  <si>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</si>
  <si>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</si>
  <si>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</si>
  <si>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</si>
  <si>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</si>
  <si>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</si>
  <si>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</si>
  <si>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</si>
  <si>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</si>
  <si>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</si>
  <si>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</si>
  <si>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</si>
  <si>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</si>
  <si>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</si>
  <si>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</si>
  <si>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</si>
  <si>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</si>
  <si>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</si>
  <si>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</si>
  <si>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</si>
  <si>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</si>
  <si>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</si>
  <si>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</si>
  <si>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</si>
  <si>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</si>
  <si>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</si>
  <si>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</si>
  <si>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</si>
  <si>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</si>
  <si>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</si>
  <si>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</si>
  <si>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</si>
  <si>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</si>
  <si>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</si>
  <si>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</si>
  <si>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</si>
  <si>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</si>
  <si>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</si>
  <si>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</si>
  <si>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</si>
  <si>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</si>
  <si>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</si>
  <si>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</si>
  <si>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</si>
  <si>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</si>
  <si>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</si>
  <si>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</si>
  <si>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</si>
  <si>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</si>
  <si>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</si>
  <si>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</si>
  <si>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</si>
  <si>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</si>
  <si>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</si>
  <si>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</si>
  <si>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</si>
  <si>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</si>
  <si>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</si>
  <si>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</si>
  <si>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</si>
  <si>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</si>
  <si>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</si>
  <si>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</si>
  <si>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</si>
  <si>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</si>
  <si>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</si>
  <si>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</si>
  <si>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</si>
  <si>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</si>
  <si>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</si>
  <si>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</si>
  <si>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</si>
  <si>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</si>
  <si>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</si>
  <si>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</si>
  <si>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</si>
  <si>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</si>
  <si>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</si>
  <si>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</si>
  <si>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</si>
  <si>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</si>
  <si>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</si>
  <si>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</si>
  <si>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</si>
  <si>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</si>
  <si>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</si>
  <si>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</si>
  <si>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</si>
  <si>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</si>
  <si>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</si>
  <si>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</si>
  <si>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</si>
  <si>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</si>
  <si>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</si>
  <si>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</si>
  <si>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</si>
  <si>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</si>
  <si>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</si>
  <si>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</si>
  <si>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</si>
  <si>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</si>
  <si>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</si>
  <si>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</si>
  <si>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</si>
  <si>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</si>
  <si>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</si>
  <si>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</si>
  <si>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</si>
  <si>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</si>
  <si>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</si>
  <si>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</si>
  <si>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</si>
  <si>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</si>
  <si>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</si>
  <si>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</si>
  <si>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</si>
  <si>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</si>
  <si>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</si>
  <si>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</si>
  <si>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</si>
  <si>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</si>
  <si>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</si>
  <si>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</si>
  <si>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</si>
  <si>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</si>
  <si>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</si>
  <si>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</si>
  <si>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</si>
  <si>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</si>
  <si>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</si>
  <si>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</si>
  <si>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</si>
  <si>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</si>
  <si>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</si>
  <si>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</si>
  <si>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</si>
  <si>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</si>
  <si>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</si>
  <si>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</si>
  <si>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</si>
  <si>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</si>
  <si>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</si>
  <si>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</si>
  <si>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</si>
  <si>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</si>
  <si>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</si>
  <si>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</si>
  <si>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</si>
  <si>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</si>
  <si>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</si>
  <si>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</si>
  <si>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</si>
  <si>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</si>
  <si>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</si>
  <si>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</si>
  <si>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</si>
  <si>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</si>
  <si>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</si>
  <si>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</si>
  <si>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</si>
  <si>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</si>
  <si>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</si>
  <si>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</si>
  <si>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</si>
  <si>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</si>
  <si>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</si>
  <si>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</si>
  <si>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</si>
  <si>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</si>
  <si>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</si>
  <si>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</si>
  <si>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</si>
  <si>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</si>
  <si>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</si>
  <si>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</si>
  <si>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</si>
  <si>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</si>
  <si>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</si>
  <si>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</si>
  <si>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</si>
  <si>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</si>
  <si>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</si>
  <si>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</si>
  <si>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</si>
  <si>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</si>
  <si>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</si>
  <si>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</si>
  <si>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</si>
  <si>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</si>
  <si>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</si>
  <si>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</si>
  <si>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</si>
  <si>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</si>
  <si>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</si>
  <si>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</si>
  <si>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</si>
  <si>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</si>
  <si>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</si>
  <si>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</si>
  <si>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</si>
  <si>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</si>
  <si>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</si>
  <si>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</si>
  <si>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</si>
  <si>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</si>
  <si>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</si>
  <si>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</si>
  <si>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</si>
  <si>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</si>
  <si>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</si>
  <si>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</si>
  <si>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</si>
  <si>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</si>
  <si>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</si>
  <si>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</si>
  <si>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</si>
  <si>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</si>
  <si>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</si>
  <si>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</si>
  <si>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</si>
  <si>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</si>
  <si>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</si>
  <si>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</si>
  <si>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</si>
  <si>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</si>
  <si>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</si>
  <si>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</si>
  <si>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</si>
  <si>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</si>
  <si>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</si>
  <si>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</si>
  <si>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</si>
  <si>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</si>
  <si>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</si>
  <si>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</si>
  <si>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</si>
  <si>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</si>
  <si>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</si>
  <si>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</si>
  <si>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</si>
  <si>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</si>
  <si>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</si>
  <si>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</si>
  <si>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</si>
  <si>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</si>
  <si>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</si>
  <si>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</si>
  <si>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</si>
  <si>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</si>
  <si>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</si>
  <si>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</si>
  <si>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</si>
  <si>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</si>
  <si>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</si>
  <si>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</si>
  <si>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</si>
  <si>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</si>
  <si>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</si>
  <si>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</si>
  <si>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</si>
  <si>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</si>
  <si>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</si>
  <si>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</si>
  <si>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</si>
  <si>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</si>
  <si>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</si>
  <si>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</si>
  <si>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</si>
  <si>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</si>
  <si>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</si>
  <si>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</si>
  <si>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</si>
  <si>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</si>
  <si>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</si>
  <si>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</si>
  <si>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</si>
  <si>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</si>
  <si>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</si>
  <si>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</si>
  <si>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</si>
  <si>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</si>
  <si>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</si>
  <si>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</si>
  <si>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</si>
  <si>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</si>
  <si>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</si>
  <si>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</si>
  <si>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</si>
  <si>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</si>
  <si>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</si>
  <si>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</si>
  <si>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</si>
  <si>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</si>
  <si>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</si>
  <si>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</si>
  <si>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</si>
  <si>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</si>
  <si>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</si>
  <si>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</si>
  <si>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</si>
  <si>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</si>
  <si>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</si>
  <si>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</si>
  <si>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</si>
  <si>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</si>
  <si>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</si>
  <si>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</si>
  <si>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</si>
  <si>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</si>
  <si>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</si>
  <si>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</si>
  <si>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</si>
  <si>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</si>
  <si>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</si>
  <si>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</si>
  <si>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</si>
  <si>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</si>
  <si>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</si>
  <si>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</si>
  <si>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</si>
  <si>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</si>
  <si>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</si>
  <si>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</si>
  <si>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</si>
  <si>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</si>
  <si>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</si>
  <si>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</si>
  <si>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</si>
  <si>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</si>
  <si>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</si>
  <si>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</si>
  <si>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</si>
  <si>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</si>
  <si>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</si>
  <si>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</si>
  <si>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</si>
  <si>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</si>
  <si>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</si>
  <si>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</si>
  <si>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</si>
  <si>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</si>
  <si>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</si>
  <si>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</si>
  <si>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</si>
  <si>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</si>
  <si>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</si>
  <si>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</si>
  <si>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</si>
  <si>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</si>
  <si>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</si>
  <si>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</si>
  <si>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</si>
  <si>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</si>
  <si>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</si>
  <si>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</si>
  <si>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</si>
  <si>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</si>
  <si>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</si>
  <si>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</si>
  <si>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</si>
  <si>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</si>
  <si>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</si>
  <si>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</si>
  <si>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</si>
  <si>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</si>
  <si>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</si>
  <si>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</si>
  <si>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</si>
  <si>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</si>
  <si>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</si>
  <si>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</si>
  <si>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</si>
  <si>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</si>
  <si>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</si>
  <si>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</si>
  <si>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</si>
  <si>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</si>
  <si>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</si>
  <si>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</si>
  <si>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</si>
  <si>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</si>
  <si>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</si>
  <si>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</si>
  <si>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</si>
  <si>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</si>
  <si>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</si>
  <si>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</si>
  <si>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</si>
  <si>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</si>
  <si>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</si>
  <si>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</si>
  <si>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</si>
  <si>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</si>
  <si>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</si>
  <si>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</si>
  <si>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</si>
  <si>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</si>
  <si>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</si>
  <si>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</si>
  <si>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</si>
  <si>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</si>
  <si>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</si>
  <si>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</si>
  <si>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</si>
  <si>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</si>
  <si>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</si>
  <si>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</si>
  <si>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</si>
  <si>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</si>
  <si>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</si>
  <si>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</si>
  <si>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</si>
  <si>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</si>
  <si>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</si>
  <si>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</si>
  <si>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</si>
  <si>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</si>
  <si>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</si>
  <si>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</si>
  <si>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</si>
  <si>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</si>
  <si>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</si>
  <si>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</si>
  <si>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</si>
  <si>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</si>
  <si>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</si>
  <si>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</si>
  <si>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</si>
  <si>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</si>
  <si>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</si>
  <si>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</si>
  <si>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</si>
  <si>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</si>
  <si>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</si>
  <si>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</si>
  <si>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</si>
  <si>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</si>
  <si>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</si>
  <si>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</si>
  <si>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</si>
  <si>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</si>
  <si>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</si>
  <si>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</si>
  <si>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</si>
  <si>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</si>
  <si>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</si>
  <si>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</si>
  <si>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</si>
  <si>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</si>
  <si>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</si>
  <si>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</si>
  <si>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</si>
  <si>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</si>
  <si>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</si>
  <si>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</si>
  <si>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</si>
  <si>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</si>
  <si>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</si>
  <si>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</si>
  <si>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</si>
  <si>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</si>
  <si>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</si>
  <si>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</si>
  <si>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</si>
  <si>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</si>
  <si>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</si>
  <si>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</si>
  <si>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</si>
  <si>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</si>
  <si>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</si>
  <si>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</si>
  <si>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</si>
  <si>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</si>
  <si>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</si>
  <si>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</si>
  <si>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</si>
  <si>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</si>
  <si>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</si>
  <si>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</si>
  <si>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</si>
  <si>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</si>
  <si>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</si>
  <si>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</si>
  <si>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</si>
  <si>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</si>
  <si>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</si>
  <si>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</si>
  <si>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</si>
  <si>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</si>
  <si>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</si>
  <si>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</si>
  <si>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</si>
  <si>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</si>
  <si>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</si>
  <si>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</si>
  <si>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</si>
  <si>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</si>
  <si>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</si>
  <si>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</si>
  <si>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</si>
  <si>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</si>
  <si>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</si>
  <si>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</si>
  <si>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</si>
  <si>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</si>
  <si>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</si>
  <si>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</si>
  <si>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</si>
  <si>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</si>
  <si>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</si>
  <si>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</si>
  <si>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</si>
  <si>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</si>
  <si>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</si>
  <si>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</si>
  <si>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</si>
  <si>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</si>
  <si>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</si>
  <si>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</si>
  <si>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</si>
  <si>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</si>
  <si>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</si>
  <si>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</si>
  <si>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</si>
  <si>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</si>
  <si>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</si>
  <si>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</si>
  <si>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</si>
  <si>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</si>
  <si>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</si>
  <si>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</si>
  <si>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</si>
  <si>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</si>
  <si>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</si>
  <si>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</si>
  <si>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</si>
  <si>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</si>
  <si>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</si>
  <si>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</si>
  <si>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</si>
  <si>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</si>
  <si>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</si>
  <si>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</si>
  <si>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</si>
  <si>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</si>
  <si>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</si>
  <si>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</si>
  <si>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</si>
  <si>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</si>
  <si>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</si>
  <si>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</si>
  <si>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</si>
  <si>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</si>
  <si>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</si>
  <si>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</si>
  <si>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</si>
  <si>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</si>
  <si>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</si>
  <si>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</si>
  <si>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</si>
  <si>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</si>
  <si>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</si>
  <si>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</si>
  <si>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</si>
  <si>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</si>
  <si>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</si>
  <si>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</si>
  <si>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</si>
  <si>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</si>
  <si>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</si>
  <si>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</si>
  <si>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</si>
  <si>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</si>
  <si>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</si>
  <si>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</si>
  <si>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</si>
  <si>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</si>
  <si>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</si>
  <si>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</si>
  <si>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</si>
  <si>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</si>
  <si>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</si>
  <si>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</si>
  <si>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</si>
  <si>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</si>
  <si>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</si>
  <si>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</si>
  <si>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</si>
  <si>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</si>
  <si>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</si>
  <si>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</si>
  <si>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</si>
  <si>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</si>
  <si>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</si>
  <si>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</si>
  <si>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</si>
  <si>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</si>
  <si>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</si>
  <si>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</si>
  <si>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</si>
  <si>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</si>
  <si>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</si>
  <si>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</si>
  <si>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</si>
  <si>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</si>
  <si>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</si>
  <si>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</si>
  <si>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</si>
  <si>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</si>
  <si>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</si>
  <si>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</si>
  <si>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</si>
  <si>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</si>
  <si>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</si>
  <si>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</si>
  <si>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</si>
  <si>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</si>
  <si>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</si>
  <si>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</si>
  <si>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</si>
  <si>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</si>
  <si>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</si>
  <si>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</si>
  <si>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</si>
  <si>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</si>
  <si>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</si>
  <si>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</si>
  <si>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</si>
  <si>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</si>
  <si>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</si>
  <si>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</si>
  <si>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</si>
  <si>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</si>
  <si>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</si>
  <si>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</si>
  <si>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</si>
  <si>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</si>
  <si>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</si>
  <si>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</si>
  <si>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</si>
  <si>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</si>
  <si>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</si>
  <si>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</si>
  <si>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</si>
  <si>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</si>
  <si>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</si>
  <si>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</si>
  <si>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</si>
  <si>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</si>
  <si>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</si>
  <si>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</si>
  <si>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</si>
  <si>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</si>
  <si>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</si>
  <si>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</si>
  <si>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</si>
  <si>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</si>
  <si>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</si>
  <si>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</si>
  <si>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</si>
  <si>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</si>
  <si>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</si>
  <si>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</si>
  <si>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</si>
  <si>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</si>
  <si>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</si>
  <si>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</si>
  <si>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</si>
  <si>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</si>
  <si>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</si>
  <si>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</si>
  <si>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</si>
  <si>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</si>
  <si>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</si>
  <si>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</si>
  <si>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</si>
  <si>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</si>
  <si>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</si>
  <si>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</si>
  <si>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</si>
  <si>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</si>
  <si>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</si>
  <si>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</si>
  <si>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</si>
  <si>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</si>
  <si>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</si>
  <si>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</si>
  <si>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</si>
  <si>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</si>
  <si>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</si>
  <si>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</si>
  <si>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</si>
  <si>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</si>
  <si>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</si>
  <si>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</si>
  <si>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</si>
  <si>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</si>
  <si>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</si>
  <si>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</si>
  <si>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</si>
  <si>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</si>
  <si>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</si>
  <si>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</si>
  <si>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</si>
  <si>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</si>
  <si>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</si>
  <si>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</si>
  <si>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</si>
  <si>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</si>
  <si>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</si>
  <si>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</si>
  <si>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</si>
  <si>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</si>
  <si>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</si>
  <si>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</si>
  <si>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</si>
  <si>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</si>
  <si>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</si>
  <si>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</si>
  <si>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</si>
  <si>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</si>
  <si>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</si>
  <si>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</si>
  <si>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</si>
  <si>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</si>
  <si>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</si>
  <si>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</si>
  <si>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</si>
  <si>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</si>
  <si>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</si>
  <si>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</si>
  <si>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</si>
  <si>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</si>
  <si>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</si>
  <si>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</si>
  <si>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</si>
  <si>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</si>
  <si>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</si>
  <si>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</si>
  <si>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</si>
  <si>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</si>
  <si>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</si>
  <si>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</si>
  <si>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</si>
  <si>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</si>
  <si>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</si>
  <si>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</si>
  <si>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</si>
  <si>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</si>
  <si>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</si>
  <si>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</si>
  <si>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</si>
  <si>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</si>
  <si>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</si>
  <si>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</si>
  <si>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</si>
  <si>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</si>
  <si>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</si>
  <si>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</si>
  <si>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</si>
  <si>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</si>
  <si>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</si>
  <si>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</si>
  <si>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</si>
  <si>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</si>
  <si>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</si>
  <si>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</si>
  <si>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</si>
  <si>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</si>
  <si>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</si>
  <si>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</si>
  <si>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</si>
  <si>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</si>
  <si>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</si>
  <si>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</si>
  <si>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</si>
  <si>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</si>
  <si>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</si>
  <si>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</si>
  <si>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</si>
  <si>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</si>
  <si>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</si>
  <si>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</si>
  <si>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</si>
  <si>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</si>
  <si>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</si>
  <si>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</si>
  <si>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</si>
  <si>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</si>
  <si>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</si>
  <si>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</si>
  <si>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</si>
  <si>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</si>
  <si>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</si>
  <si>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</si>
  <si>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</si>
  <si>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</si>
  <si>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</si>
  <si>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</si>
  <si>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</si>
  <si>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</si>
  <si>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</si>
  <si>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</si>
  <si>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</si>
  <si>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</si>
  <si>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</si>
  <si>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</si>
  <si>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</si>
  <si>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</si>
  <si>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</si>
  <si>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</si>
  <si>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</si>
  <si>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</si>
  <si>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</si>
  <si>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</si>
  <si>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</si>
  <si>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</si>
  <si>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</si>
  <si>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</si>
  <si>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</si>
  <si>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</si>
  <si>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</si>
  <si>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</si>
  <si>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</si>
  <si>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</si>
  <si>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</si>
  <si>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</si>
  <si>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</si>
  <si>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</si>
  <si>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</si>
  <si>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</si>
  <si>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</si>
  <si>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</si>
  <si>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</si>
  <si>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</si>
  <si>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</si>
  <si>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</si>
  <si>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</si>
  <si>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</si>
  <si>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</si>
  <si>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</si>
  <si>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</si>
  <si>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</si>
  <si>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</si>
  <si>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</si>
  <si>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</si>
  <si>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</si>
  <si>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</si>
  <si>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</si>
  <si>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</si>
  <si>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</si>
  <si>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</si>
  <si>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</si>
  <si>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</si>
  <si>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</si>
  <si>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</si>
  <si>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</si>
  <si>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</si>
  <si>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</si>
  <si>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</si>
  <si>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</si>
  <si>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</si>
  <si>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</si>
  <si>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</si>
  <si>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</si>
  <si>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</si>
  <si>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</si>
  <si>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</si>
  <si>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</si>
  <si>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</si>
  <si>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</si>
  <si>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</si>
  <si>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</si>
  <si>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</si>
  <si>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</si>
  <si>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</si>
  <si>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</si>
  <si>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</si>
  <si>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</si>
  <si>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</si>
  <si>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</si>
  <si>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</si>
  <si>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</si>
  <si>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</si>
  <si>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</si>
  <si>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</si>
  <si>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</si>
  <si>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</si>
  <si>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</si>
  <si>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</si>
  <si>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</si>
  <si>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</si>
  <si>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</si>
  <si>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</si>
  <si>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</si>
  <si>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</si>
  <si>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</si>
  <si>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</si>
  <si>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</si>
  <si>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</si>
  <si>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</si>
  <si>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</si>
  <si>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</si>
  <si>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</si>
  <si>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</si>
  <si>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</si>
  <si>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</si>
  <si>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</si>
  <si>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</si>
  <si>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</si>
  <si>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</si>
  <si>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</si>
  <si>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</si>
  <si>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</si>
  <si>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</si>
  <si>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</si>
  <si>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</si>
  <si>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</si>
  <si>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</si>
  <si>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</si>
  <si>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</si>
  <si>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</si>
  <si>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</si>
  <si>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</si>
  <si>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</si>
  <si>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</si>
  <si>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</si>
  <si>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</si>
  <si>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</si>
  <si>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</si>
  <si>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</si>
  <si>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</si>
  <si>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</si>
  <si>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</si>
  <si>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</si>
  <si>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</si>
  <si>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</si>
  <si>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</si>
  <si>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</si>
  <si>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</si>
  <si>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</si>
  <si>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</si>
  <si>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</si>
  <si>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</si>
  <si>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</si>
  <si>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</si>
  <si>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</si>
  <si>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</si>
  <si>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</si>
  <si>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</si>
  <si>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</si>
  <si>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</si>
  <si>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</si>
  <si>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</si>
  <si>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</si>
  <si>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</si>
  <si>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</si>
  <si>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</si>
  <si>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</si>
  <si>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</si>
  <si>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</si>
  <si>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</si>
  <si>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</si>
  <si>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</si>
  <si>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</si>
  <si>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</si>
  <si>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</si>
  <si>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</si>
  <si>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</si>
  <si>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</si>
  <si>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</si>
  <si>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</si>
  <si>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</si>
  <si>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</si>
  <si>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</si>
  <si>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</si>
  <si>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</si>
  <si>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</si>
  <si>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</si>
  <si>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</si>
  <si>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</si>
  <si>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</si>
  <si>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</si>
  <si>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</si>
  <si>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</si>
  <si>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</si>
  <si>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</si>
  <si>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</si>
  <si>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</si>
  <si>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</si>
  <si>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</si>
  <si>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</si>
  <si>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</si>
  <si>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</si>
  <si>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</si>
  <si>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</si>
  <si>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</si>
  <si>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</si>
  <si>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</si>
  <si>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</si>
  <si>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</si>
  <si>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</si>
  <si>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</si>
  <si>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</si>
  <si>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</si>
  <si>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</si>
  <si>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</si>
  <si>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</si>
  <si>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</si>
  <si>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</si>
  <si>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</si>
  <si>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</si>
  <si>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</si>
  <si>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</si>
  <si>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</si>
  <si>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</si>
  <si>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</si>
  <si>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</si>
  <si>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</si>
  <si>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</si>
  <si>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</si>
  <si>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</si>
  <si>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</si>
  <si>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</si>
  <si>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</si>
  <si>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</si>
  <si>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</si>
  <si>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</si>
  <si>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</si>
  <si>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</si>
  <si>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</si>
  <si>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</si>
  <si>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</si>
  <si>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</si>
  <si>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</si>
  <si>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</si>
  <si>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</si>
  <si>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</si>
  <si>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</si>
  <si>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</si>
  <si>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</si>
  <si>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</si>
  <si>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</si>
  <si>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</si>
  <si>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</si>
  <si>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</si>
  <si>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</si>
  <si>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</si>
  <si>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</si>
  <si>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</si>
  <si>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</si>
  <si>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</si>
  <si>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</si>
  <si>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</si>
  <si>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</si>
  <si>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</si>
  <si>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</si>
  <si>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</si>
  <si>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</si>
  <si>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</si>
  <si>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</si>
  <si>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</si>
  <si>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</si>
  <si>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</si>
  <si>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</si>
  <si>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</si>
  <si>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</si>
  <si>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</si>
  <si>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</si>
  <si>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</si>
  <si>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</si>
  <si>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</si>
  <si>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</si>
  <si>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</si>
  <si>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</si>
  <si>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</si>
  <si>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</si>
  <si>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</si>
  <si>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</si>
  <si>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</si>
  <si>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</si>
  <si>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</si>
  <si>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</si>
  <si>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</si>
  <si>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</si>
  <si>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</si>
  <si>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</si>
  <si>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</si>
  <si>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</si>
  <si>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</si>
  <si>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</si>
  <si>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</si>
  <si>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</si>
  <si>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</si>
  <si>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</si>
  <si>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</si>
  <si>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</si>
  <si>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</si>
  <si>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</si>
  <si>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</si>
  <si>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</si>
  <si>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</si>
  <si>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</si>
  <si>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</si>
  <si>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</si>
  <si>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</si>
  <si>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</si>
  <si>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</si>
  <si>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</si>
  <si>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</si>
  <si>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</si>
  <si>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</si>
  <si>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</si>
  <si>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</si>
  <si>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</si>
  <si>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</si>
  <si>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</si>
  <si>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</si>
  <si>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</si>
  <si>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</si>
  <si>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</si>
  <si>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</si>
  <si>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</si>
  <si>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</si>
  <si>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</si>
  <si>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</si>
  <si>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</si>
  <si>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</si>
  <si>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</si>
  <si>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</si>
  <si>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</si>
  <si>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</si>
  <si>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</si>
  <si>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</si>
  <si>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</si>
  <si>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</si>
  <si>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</si>
  <si>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</si>
  <si>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</si>
  <si>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</si>
  <si>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</si>
  <si>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</si>
  <si>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</si>
  <si>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</si>
  <si>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</si>
  <si>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</si>
  <si>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</si>
  <si>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</si>
  <si>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</si>
  <si>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</si>
  <si>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</si>
  <si>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</si>
  <si>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</si>
  <si>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</si>
  <si>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</si>
  <si>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</si>
  <si>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</si>
  <si>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</si>
  <si>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</si>
  <si>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</si>
  <si>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</si>
  <si>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</si>
  <si>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</si>
  <si>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</si>
  <si>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</si>
  <si>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</si>
  <si>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</si>
  <si>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</si>
  <si>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</si>
  <si>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</si>
  <si>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</si>
  <si>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</si>
  <si>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</si>
  <si>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</si>
  <si>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</si>
  <si>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</si>
  <si>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</si>
  <si>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</si>
  <si>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</si>
  <si>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</si>
  <si>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</si>
  <si>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</si>
  <si>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</si>
  <si>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</si>
  <si>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</si>
  <si>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</si>
  <si>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</si>
  <si>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</si>
  <si>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</si>
  <si>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</si>
  <si>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</si>
  <si>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</si>
  <si>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</si>
  <si>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</si>
  <si>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</si>
  <si>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</si>
  <si>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</si>
  <si>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</si>
  <si>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</si>
  <si>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</si>
  <si>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</si>
  <si>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</si>
  <si>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</si>
  <si>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</si>
  <si>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</si>
  <si>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</si>
  <si>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</si>
  <si>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</si>
  <si>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</si>
  <si>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</si>
  <si>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</si>
  <si>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</si>
  <si>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</si>
  <si>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</si>
  <si>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</si>
  <si>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</si>
  <si>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</si>
  <si>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</si>
  <si>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</si>
  <si>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</si>
  <si>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</si>
  <si>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</si>
  <si>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</si>
  <si>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</si>
  <si>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</si>
  <si>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</si>
  <si>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</si>
  <si>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</si>
  <si>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</si>
  <si>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</si>
  <si>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</si>
  <si>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</si>
  <si>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</si>
  <si>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</si>
  <si>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</si>
  <si>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</si>
  <si>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</si>
  <si>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</si>
  <si>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</si>
  <si>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</si>
  <si>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</si>
  <si>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</si>
  <si>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</si>
  <si>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</si>
  <si>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</si>
  <si>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</si>
  <si>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</si>
  <si>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</si>
  <si>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</si>
  <si>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</si>
  <si>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</si>
  <si>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</si>
  <si>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</si>
  <si>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</si>
  <si>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</si>
  <si>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</si>
  <si>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</si>
  <si>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</si>
  <si>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</si>
  <si>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</si>
  <si>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</si>
  <si>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</si>
  <si>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</si>
  <si>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</si>
  <si>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</si>
  <si>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</si>
  <si>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</si>
  <si>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</si>
  <si>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</si>
  <si>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</si>
  <si>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</si>
  <si>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</si>
  <si>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</si>
  <si>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</si>
  <si>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</si>
  <si>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</si>
  <si>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</si>
  <si>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</si>
  <si>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</si>
  <si>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</si>
  <si>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</si>
  <si>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</si>
  <si>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</si>
  <si>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</si>
  <si>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</si>
  <si>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</si>
  <si>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</si>
  <si>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</si>
  <si>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</si>
  <si>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</si>
  <si>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</si>
  <si>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</si>
  <si>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</si>
  <si>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</si>
  <si>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</si>
  <si>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</si>
  <si>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</si>
  <si>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</si>
  <si>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</si>
  <si>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</si>
  <si>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</si>
  <si>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</si>
  <si>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</si>
  <si>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</si>
  <si>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</si>
  <si>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</si>
  <si>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</si>
  <si>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</si>
  <si>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</si>
  <si>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</si>
  <si>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</si>
  <si>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</si>
  <si>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</si>
  <si>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</si>
  <si>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</si>
  <si>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</si>
  <si>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</si>
  <si>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</si>
  <si>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</si>
  <si>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</si>
  <si>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</si>
  <si>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</si>
  <si>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</si>
  <si>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</si>
  <si>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</si>
  <si>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</si>
  <si>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</si>
  <si>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</si>
  <si>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</si>
  <si>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</si>
  <si>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</si>
  <si>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</si>
  <si>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</si>
  <si>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</si>
  <si>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</si>
  <si>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</si>
  <si>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</si>
  <si>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</si>
  <si>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</si>
  <si>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</si>
  <si>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</si>
  <si>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</si>
  <si>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</si>
  <si>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</si>
  <si>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</si>
  <si>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</si>
  <si>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</si>
  <si>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</si>
  <si>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</si>
  <si>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</si>
  <si>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</si>
  <si>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</si>
  <si>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</si>
  <si>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</si>
  <si>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</si>
  <si>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</si>
  <si>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</si>
  <si>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</si>
  <si>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</si>
  <si>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</si>
  <si>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</si>
  <si>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</si>
  <si>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</si>
  <si>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</si>
  <si>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</si>
  <si>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</si>
  <si>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</si>
  <si>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</si>
  <si>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</si>
  <si>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</si>
  <si>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</si>
  <si>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</si>
  <si>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</si>
  <si>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</si>
  <si>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</si>
  <si>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</si>
  <si>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</si>
  <si>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</si>
  <si>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</si>
  <si>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</si>
  <si>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</si>
  <si>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</si>
  <si>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</si>
  <si>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</si>
  <si>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</si>
  <si>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</si>
  <si>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</si>
  <si>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</si>
  <si>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</si>
  <si>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</si>
  <si>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</si>
  <si>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</si>
  <si>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</si>
  <si>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</si>
  <si>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</si>
  <si>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</si>
  <si>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</si>
  <si>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</si>
  <si>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</si>
  <si>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</si>
  <si>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</si>
  <si>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</si>
  <si>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</si>
  <si>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</si>
  <si>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</si>
  <si>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</si>
  <si>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</si>
  <si>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</si>
  <si>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</si>
  <si>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</si>
  <si>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</si>
  <si>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</si>
  <si>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</si>
  <si>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</si>
  <si>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</si>
  <si>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</si>
  <si>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</si>
  <si>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</si>
  <si>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</si>
  <si>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</si>
  <si>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</si>
  <si>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</si>
  <si>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</si>
  <si>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</si>
  <si>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</si>
  <si>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</si>
  <si>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</si>
  <si>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</si>
  <si>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</si>
  <si>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</si>
  <si>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</si>
  <si>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</si>
  <si>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</si>
  <si>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</si>
  <si>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</si>
  <si>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</si>
  <si>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</si>
  <si>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</si>
  <si>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</si>
  <si>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</si>
  <si>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</si>
  <si>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</si>
  <si>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</si>
  <si>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</si>
  <si>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</si>
  <si>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</si>
  <si>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</si>
  <si>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</si>
  <si>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</si>
  <si>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</si>
  <si>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</si>
  <si>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</si>
  <si>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</si>
  <si>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</si>
  <si>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</si>
  <si>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</si>
  <si>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</si>
  <si>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</si>
  <si>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</si>
  <si>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</si>
  <si>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</si>
  <si>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</si>
  <si>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</si>
  <si>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</si>
  <si>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</si>
  <si>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</si>
  <si>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</si>
  <si>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</si>
  <si>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</si>
  <si>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</si>
  <si>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</si>
  <si>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</si>
  <si>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</si>
  <si>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</si>
  <si>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</si>
  <si>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</si>
  <si>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</si>
  <si>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</si>
  <si>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</si>
  <si>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</si>
  <si>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</si>
  <si>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</si>
  <si>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</si>
  <si>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</si>
  <si>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</si>
  <si>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</si>
  <si>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</si>
  <si>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</si>
  <si>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</si>
  <si>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</si>
  <si>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</si>
  <si>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</si>
  <si>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</si>
  <si>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</si>
  <si>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</si>
  <si>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</si>
  <si>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</si>
  <si>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</si>
  <si>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</si>
  <si>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</si>
  <si>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</si>
  <si>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</si>
  <si>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</si>
  <si>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</si>
  <si>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</si>
  <si>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</si>
  <si>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</si>
  <si>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</si>
  <si>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</si>
  <si>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</si>
  <si>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</si>
  <si>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</si>
  <si>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</si>
  <si>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</si>
  <si>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</si>
  <si>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</si>
  <si>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</si>
  <si>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</si>
  <si>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</si>
  <si>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</si>
  <si>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</si>
  <si>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</si>
  <si>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</si>
  <si>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</si>
  <si>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</si>
  <si>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</si>
  <si>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</si>
  <si>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</si>
  <si>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</si>
  <si>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</si>
  <si>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</si>
  <si>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</si>
  <si>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</si>
  <si>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</si>
  <si>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</si>
  <si>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</si>
  <si>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</si>
  <si>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</si>
  <si>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</si>
  <si>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</si>
  <si>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</si>
  <si>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</si>
  <si>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</si>
  <si>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</si>
  <si>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</si>
  <si>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</si>
  <si>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</si>
  <si>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</si>
  <si>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</si>
  <si>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</si>
  <si>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</si>
  <si>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</si>
  <si>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</si>
  <si>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</si>
  <si>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</si>
  <si>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</si>
  <si>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</si>
  <si>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</si>
  <si>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</si>
  <si>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</si>
  <si>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</si>
  <si>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</si>
  <si>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</si>
  <si>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</si>
  <si>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</si>
  <si>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</si>
  <si>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</si>
  <si>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</si>
  <si>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</si>
  <si>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</si>
  <si>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</si>
  <si>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</si>
  <si>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</si>
  <si>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</si>
  <si>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</si>
  <si>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</si>
  <si>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</si>
  <si>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</si>
  <si>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</si>
  <si>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</si>
  <si>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</si>
  <si>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</si>
  <si>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</si>
  <si>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</si>
  <si>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</si>
  <si>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</si>
  <si>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</si>
  <si>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</si>
  <si>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</si>
  <si>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</si>
  <si>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</si>
  <si>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</si>
  <si>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</si>
  <si>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</si>
  <si>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</si>
  <si>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</si>
  <si>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</si>
  <si>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</si>
  <si>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</si>
  <si>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</si>
  <si>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</si>
  <si>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</si>
  <si>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</si>
  <si>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</si>
  <si>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</si>
  <si>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</si>
  <si>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</si>
  <si>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</si>
  <si>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</si>
  <si>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</si>
  <si>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</si>
  <si>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</si>
  <si>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</si>
  <si>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</si>
  <si>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</si>
  <si>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</si>
  <si>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</si>
  <si>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</si>
  <si>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</si>
  <si>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</si>
  <si>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</si>
  <si>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</si>
  <si>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</si>
  <si>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</si>
  <si>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</si>
  <si>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</si>
  <si>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</si>
  <si>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</si>
  <si>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</si>
  <si>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</si>
  <si>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</si>
  <si>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</si>
  <si>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</si>
  <si>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</si>
  <si>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</si>
  <si>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</si>
  <si>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</si>
  <si>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</si>
  <si>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</si>
  <si>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</si>
  <si>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</si>
  <si>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</si>
  <si>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</si>
  <si>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</si>
  <si>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</si>
  <si>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</si>
  <si>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</si>
  <si>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</si>
  <si>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</si>
  <si>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</si>
  <si>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</si>
  <si>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</si>
  <si>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</si>
  <si>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</si>
  <si>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</si>
  <si>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</si>
  <si>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</si>
  <si>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</si>
  <si>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</si>
  <si>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</si>
  <si>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</si>
  <si>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</si>
  <si>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</si>
  <si>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</si>
  <si>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</si>
  <si>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</si>
  <si>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</si>
  <si>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</si>
  <si>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</si>
  <si>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</si>
  <si>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</si>
  <si>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</si>
  <si>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</si>
  <si>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</si>
  <si>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</si>
  <si>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</si>
  <si>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</si>
  <si>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</si>
  <si>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</si>
  <si>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</si>
  <si>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</si>
  <si>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</si>
  <si>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</si>
  <si>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</si>
  <si>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</si>
  <si>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</si>
  <si>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</si>
  <si>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</si>
  <si>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</si>
  <si>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</si>
  <si>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</si>
  <si>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</si>
  <si>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</si>
  <si>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</si>
  <si>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</si>
  <si>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</si>
  <si>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</si>
  <si>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</si>
  <si>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</si>
  <si>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</si>
  <si>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</si>
  <si>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</si>
  <si>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</si>
  <si>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</si>
  <si>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</si>
  <si>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</si>
  <si>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</si>
  <si>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</si>
  <si>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</si>
  <si>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</si>
  <si>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</si>
  <si>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</si>
  <si>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</si>
  <si>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</si>
  <si>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</si>
  <si>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</si>
  <si>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</si>
  <si>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</si>
  <si>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</si>
  <si>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</si>
  <si>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</si>
  <si>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</si>
  <si>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</si>
  <si>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</si>
  <si>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</si>
  <si>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</si>
  <si>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</si>
  <si>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</si>
  <si>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</si>
  <si>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</si>
  <si>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</si>
  <si>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</si>
  <si>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</si>
  <si>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</si>
  <si>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</si>
  <si>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</si>
  <si>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</si>
  <si>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</si>
  <si>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</si>
  <si>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</si>
  <si>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</si>
  <si>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</si>
  <si>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</si>
  <si>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</si>
  <si>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</si>
  <si>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</si>
  <si>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</si>
  <si>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</si>
  <si>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</si>
  <si>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</si>
  <si>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</si>
  <si>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</si>
  <si>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</si>
  <si>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</si>
  <si>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</si>
  <si>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</si>
  <si>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</si>
  <si>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</si>
  <si>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</si>
  <si>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</si>
  <si>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</si>
  <si>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</si>
  <si>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</si>
  <si>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</si>
  <si>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</si>
  <si>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</si>
  <si>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</si>
  <si>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</si>
  <si>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</si>
  <si>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</si>
  <si>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</si>
  <si>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</si>
  <si>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</si>
  <si>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</si>
  <si>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</si>
  <si>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</si>
  <si>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</si>
  <si>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</si>
  <si>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</si>
  <si>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</si>
  <si>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</si>
  <si>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</si>
  <si>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</si>
  <si>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</si>
  <si>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</si>
  <si>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</si>
  <si>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</si>
  <si>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</si>
  <si>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</si>
  <si>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</si>
  <si>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</si>
  <si>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</si>
  <si>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</si>
  <si>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</si>
  <si>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</si>
  <si>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</si>
  <si>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</si>
  <si>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</si>
  <si>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</si>
  <si>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</si>
  <si>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</si>
  <si>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</si>
  <si>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</si>
  <si>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</si>
  <si>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</si>
  <si>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</si>
  <si>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</si>
  <si>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</si>
  <si>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</si>
  <si>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</si>
  <si>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</si>
  <si>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</si>
  <si>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</si>
  <si>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</si>
  <si>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</si>
  <si>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</si>
  <si>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</si>
  <si>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</si>
  <si>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</si>
  <si>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</si>
  <si>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</si>
  <si>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</si>
  <si>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</si>
  <si>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</si>
  <si>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</si>
  <si>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</si>
  <si>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</si>
  <si>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</si>
  <si>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</si>
  <si>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</si>
  <si>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</si>
  <si>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</si>
  <si>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</si>
  <si>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</si>
  <si>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</si>
  <si>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</si>
  <si>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</si>
  <si>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</si>
  <si>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</si>
  <si>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</si>
  <si>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</si>
  <si>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</si>
  <si>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</si>
  <si>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</si>
  <si>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</si>
  <si>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</si>
  <si>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</si>
  <si>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</si>
  <si>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</si>
  <si>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</si>
  <si>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</si>
  <si>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</si>
  <si>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</si>
  <si>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</si>
  <si>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</si>
  <si>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</si>
  <si>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</si>
  <si>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</si>
  <si>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</si>
  <si>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</si>
  <si>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</si>
  <si>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</si>
  <si>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</si>
  <si>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</si>
  <si>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</si>
  <si>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</si>
  <si>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</si>
  <si>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</si>
  <si>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</si>
  <si>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</si>
  <si>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</si>
  <si>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</si>
  <si>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</si>
  <si>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</si>
  <si>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</si>
  <si>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</si>
  <si>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</si>
  <si>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</si>
  <si>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</si>
  <si>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</si>
  <si>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</si>
  <si>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</si>
  <si>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</si>
  <si>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</si>
  <si>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</si>
  <si>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</si>
  <si>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</si>
  <si>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</si>
  <si>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</si>
  <si>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</si>
  <si>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</si>
  <si>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</si>
  <si>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</si>
  <si>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</si>
  <si>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</si>
  <si>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</si>
  <si>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</si>
  <si>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</si>
  <si>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</si>
  <si>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</si>
  <si>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</si>
  <si>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</si>
  <si>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</si>
  <si>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</si>
  <si>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</si>
  <si>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</si>
  <si>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</si>
  <si>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</si>
  <si>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</si>
  <si>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</si>
  <si>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</si>
  <si>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</si>
  <si>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</si>
  <si>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</si>
  <si>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</si>
  <si>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</si>
  <si>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</si>
  <si>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</si>
  <si>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</si>
  <si>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</si>
  <si>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</si>
  <si>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</si>
  <si>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</si>
  <si>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</si>
  <si>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</si>
  <si>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</si>
  <si>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</si>
  <si>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</si>
  <si>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</si>
  <si>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</si>
  <si>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</si>
  <si>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</si>
  <si>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</si>
  <si>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</si>
  <si>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</si>
  <si>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</si>
  <si>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</si>
  <si>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</si>
  <si>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</si>
  <si>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</si>
  <si>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</si>
  <si>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</si>
  <si>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</si>
  <si>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</si>
  <si>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</si>
  <si>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</si>
  <si>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</si>
  <si>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</si>
  <si>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</si>
  <si>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</si>
  <si>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</si>
  <si>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</si>
  <si>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</si>
  <si>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</si>
  <si>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</si>
  <si>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</si>
  <si>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</si>
  <si>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</si>
  <si>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</si>
  <si>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</si>
  <si>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</si>
  <si>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</si>
  <si>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</si>
  <si>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</si>
  <si>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</si>
  <si>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</si>
  <si>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</si>
  <si>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</si>
  <si>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</si>
  <si>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</si>
  <si>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</si>
  <si>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</si>
  <si>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</si>
  <si>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</si>
  <si>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</si>
  <si>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</si>
  <si>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</si>
  <si>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</si>
  <si>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</si>
  <si>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</si>
  <si>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</si>
  <si>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</si>
  <si>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</si>
  <si>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</si>
  <si>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</si>
  <si>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</si>
  <si>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</si>
  <si>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</si>
  <si>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</si>
  <si>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</si>
  <si>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</si>
  <si>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</si>
  <si>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</si>
  <si>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</si>
  <si>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</si>
  <si>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</si>
  <si>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</si>
  <si>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</si>
  <si>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</si>
  <si>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</si>
  <si>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</si>
  <si>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</si>
  <si>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</si>
  <si>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</si>
  <si>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</si>
  <si>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</si>
  <si>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</si>
  <si>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</si>
  <si>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</si>
  <si>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</si>
  <si>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</si>
  <si>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</si>
  <si>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</si>
  <si>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</si>
  <si>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</si>
  <si>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</si>
  <si>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</si>
  <si>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</si>
  <si>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</si>
  <si>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</si>
  <si>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</si>
  <si>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</si>
  <si>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</si>
  <si>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</si>
  <si>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</si>
  <si>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</si>
  <si>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</si>
  <si>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</si>
  <si>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</si>
  <si>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</si>
  <si>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</si>
  <si>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</si>
  <si>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</si>
  <si>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</si>
  <si>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</si>
  <si>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</si>
  <si>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</si>
  <si>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</si>
  <si>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</si>
  <si>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</si>
  <si>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</si>
  <si>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</si>
  <si>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</si>
  <si>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</si>
  <si>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</si>
  <si>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</si>
  <si>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</si>
  <si>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</si>
  <si>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</si>
  <si>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</si>
  <si>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</si>
  <si>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</si>
  <si>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</si>
  <si>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</si>
  <si>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</si>
  <si>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</si>
  <si>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</si>
  <si>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</si>
  <si>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</si>
  <si>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</si>
  <si>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</si>
  <si>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</si>
  <si>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</si>
  <si>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</si>
  <si>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</si>
  <si>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</si>
  <si>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</si>
  <si>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</si>
  <si>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</si>
  <si>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</si>
  <si>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</si>
  <si>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</si>
  <si>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</si>
  <si>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</si>
  <si>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</si>
  <si>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</si>
  <si>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</si>
  <si>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</si>
  <si>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</si>
  <si>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</si>
  <si>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</si>
  <si>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</si>
  <si>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</si>
  <si>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</si>
  <si>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</si>
  <si>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</si>
  <si>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</si>
  <si>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</si>
  <si>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</si>
  <si>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</si>
  <si>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</si>
  <si>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</si>
  <si>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</si>
  <si>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</si>
  <si>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</si>
  <si>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</si>
  <si>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</si>
  <si>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</si>
  <si>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</si>
  <si>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</si>
  <si>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</si>
  <si>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</si>
  <si>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</si>
  <si>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</si>
  <si>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</si>
  <si>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</si>
  <si>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</si>
  <si>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</si>
  <si>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</si>
  <si>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</si>
  <si>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</si>
  <si>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</si>
  <si>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</si>
  <si>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</si>
  <si>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</si>
  <si>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</si>
  <si>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</si>
  <si>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</si>
  <si>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</si>
  <si>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</si>
  <si>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</si>
  <si>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</si>
  <si>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</si>
  <si>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</si>
  <si>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</si>
  <si>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</si>
  <si>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</si>
  <si>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</si>
  <si>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</si>
  <si>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</si>
  <si>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</si>
  <si>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</si>
  <si>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</si>
  <si>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</si>
  <si>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</si>
  <si>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</si>
  <si>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</si>
  <si>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</si>
  <si>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</si>
  <si>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</si>
  <si>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</si>
  <si>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</si>
  <si>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</si>
  <si>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</si>
  <si>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</si>
  <si>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</si>
  <si>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</si>
  <si>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</si>
  <si>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</si>
  <si>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</si>
  <si>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</si>
  <si>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</si>
  <si>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</si>
  <si>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</si>
  <si>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</si>
  <si>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</si>
  <si>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</si>
  <si>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</si>
  <si>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</si>
  <si>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</si>
  <si>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</si>
  <si>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</si>
  <si>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</si>
  <si>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</si>
  <si>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</si>
  <si>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</si>
  <si>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</si>
  <si>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</si>
  <si>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</si>
  <si>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</si>
  <si>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</si>
  <si>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</si>
  <si>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</si>
  <si>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</si>
  <si>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</si>
  <si>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</si>
  <si>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</si>
  <si>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</si>
  <si>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</si>
  <si>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</si>
  <si>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</si>
  <si>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</si>
  <si>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</si>
  <si>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</si>
  <si>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</si>
  <si>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</si>
  <si>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</si>
  <si>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</si>
  <si>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</si>
  <si>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</si>
  <si>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</si>
  <si>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</si>
  <si>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</si>
  <si>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</si>
  <si>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</si>
  <si>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</si>
  <si>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</si>
  <si>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</si>
  <si>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</si>
  <si>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</si>
  <si>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</si>
  <si>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</si>
  <si>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</si>
  <si>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</si>
  <si>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</si>
  <si>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</si>
  <si>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</si>
  <si>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</si>
  <si>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</si>
  <si>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</si>
  <si>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</si>
  <si>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</si>
  <si>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</si>
  <si>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</si>
  <si>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</si>
  <si>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</si>
  <si>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</si>
  <si>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</si>
  <si>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</si>
  <si>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</si>
  <si>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</si>
  <si>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</si>
  <si>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</si>
  <si>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</si>
  <si>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</si>
  <si>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</si>
  <si>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</si>
  <si>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</si>
  <si>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</si>
  <si>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</si>
  <si>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</si>
  <si>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</si>
  <si>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</si>
  <si>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</si>
  <si>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</si>
  <si>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</si>
  <si>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</si>
  <si>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</si>
  <si>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</si>
  <si>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</si>
  <si>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</si>
  <si>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</si>
  <si>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</si>
  <si>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</si>
  <si>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</si>
  <si>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</si>
  <si>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</si>
  <si>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</si>
  <si>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</si>
  <si>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</si>
  <si>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</si>
  <si>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</si>
  <si>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</si>
  <si>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</si>
  <si>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</si>
  <si>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</si>
  <si>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</si>
  <si>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</si>
  <si>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</si>
  <si>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</si>
  <si>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</si>
  <si>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</si>
  <si>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</si>
  <si>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</si>
  <si>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</si>
  <si>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</si>
  <si>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</si>
  <si>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</si>
  <si>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</si>
  <si>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</si>
  <si>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</si>
  <si>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</si>
  <si>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</si>
  <si>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</si>
  <si>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</si>
  <si>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</si>
  <si>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</si>
  <si>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</si>
  <si>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</si>
  <si>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</si>
  <si>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</si>
  <si>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</si>
  <si>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</si>
  <si>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</si>
  <si>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</si>
  <si>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</si>
  <si>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</si>
  <si>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</si>
  <si>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</si>
  <si>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</si>
  <si>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</si>
  <si>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</si>
  <si>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</si>
  <si>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</si>
  <si>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</si>
  <si>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</si>
  <si>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</si>
  <si>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</si>
  <si>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</si>
  <si>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</si>
  <si>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</si>
  <si>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</si>
  <si>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</si>
  <si>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</si>
  <si>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</si>
  <si>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</si>
  <si>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</si>
  <si>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</si>
  <si>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</si>
  <si>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</si>
  <si>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</si>
  <si>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</si>
  <si>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</si>
  <si>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</si>
  <si>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</si>
  <si>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</si>
  <si>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</si>
  <si>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</si>
  <si>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</si>
  <si>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</si>
  <si>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</si>
  <si>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</si>
  <si>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</si>
  <si>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</si>
  <si>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</si>
  <si>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</si>
  <si>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</si>
  <si>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</si>
  <si>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</si>
  <si>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</si>
  <si>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</si>
  <si>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</si>
  <si>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</si>
  <si>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</si>
  <si>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</si>
  <si>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</si>
  <si>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</si>
  <si>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</si>
  <si>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</si>
  <si>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</si>
  <si>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</si>
  <si>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</si>
  <si>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</si>
  <si>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</si>
  <si>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</si>
  <si>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</si>
  <si>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</si>
  <si>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</si>
  <si>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</si>
  <si>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</si>
  <si>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</si>
  <si>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</si>
  <si>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</si>
  <si>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</si>
  <si>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</si>
  <si>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</si>
  <si>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</si>
  <si>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</si>
  <si>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</si>
  <si>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</si>
  <si>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</si>
  <si>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</si>
  <si>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</si>
  <si>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</si>
  <si>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</si>
  <si>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</si>
  <si>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</si>
  <si>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</si>
  <si>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</si>
  <si>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</si>
  <si>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</si>
  <si>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</si>
  <si>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</si>
  <si>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</si>
  <si>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</si>
  <si>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</si>
  <si>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</si>
  <si>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</si>
  <si>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</si>
  <si>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</si>
  <si>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</si>
  <si>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</si>
  <si>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</si>
  <si>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</si>
  <si>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</si>
  <si>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</si>
  <si>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</si>
  <si>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</si>
  <si>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</si>
  <si>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</si>
  <si>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</si>
  <si>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</si>
  <si>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</si>
  <si>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</si>
  <si>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</si>
  <si>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</si>
  <si>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</si>
  <si>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</si>
  <si>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</si>
  <si>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</si>
  <si>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</si>
  <si>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</si>
  <si>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</si>
  <si>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</si>
  <si>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</si>
  <si>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</si>
  <si>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</si>
  <si>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</si>
  <si>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</si>
  <si>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</si>
  <si>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</si>
  <si>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</si>
  <si>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</si>
  <si>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</si>
  <si>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</si>
  <si>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</si>
  <si>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</si>
  <si>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</si>
  <si>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</si>
  <si>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</si>
  <si>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</si>
  <si>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</si>
  <si>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</si>
  <si>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</si>
  <si>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</si>
  <si>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</si>
  <si>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</si>
  <si>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</si>
  <si>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</si>
  <si>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</si>
  <si>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</si>
  <si>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</si>
  <si>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</si>
  <si>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</si>
  <si>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</si>
  <si>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</si>
  <si>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</si>
  <si>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</si>
  <si>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</si>
  <si>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</si>
  <si>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</si>
  <si>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</si>
  <si>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</si>
  <si>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</si>
  <si>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</si>
  <si>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</si>
  <si>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</si>
  <si>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</si>
  <si>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</si>
  <si>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</si>
  <si>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</si>
  <si>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</si>
  <si>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</si>
  <si>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</si>
  <si>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</si>
  <si>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</si>
  <si>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</si>
  <si>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</si>
  <si>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</si>
  <si>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</si>
  <si>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</si>
  <si>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</si>
  <si>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</si>
  <si>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</si>
  <si>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</si>
  <si>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</si>
  <si>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</si>
  <si>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</si>
  <si>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</si>
  <si>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</si>
  <si>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</si>
  <si>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</si>
  <si>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</si>
  <si>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</si>
  <si>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</si>
  <si>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</si>
  <si>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</si>
  <si>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</si>
  <si>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</si>
  <si>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</si>
  <si>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</si>
  <si>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</si>
  <si>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</si>
  <si>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</si>
  <si>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</si>
  <si>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</si>
  <si>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</si>
  <si>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</si>
  <si>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</si>
  <si>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</si>
  <si>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</si>
  <si>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</si>
  <si>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</si>
  <si>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</si>
  <si>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</si>
  <si>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</si>
  <si>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</si>
  <si>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</si>
  <si>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</si>
  <si>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</si>
  <si>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</si>
  <si>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</si>
  <si>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</si>
  <si>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</si>
  <si>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</si>
  <si>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</si>
  <si>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</si>
  <si>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</si>
  <si>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</si>
  <si>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</si>
  <si>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</si>
  <si>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</si>
  <si>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</si>
  <si>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</si>
  <si>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</si>
  <si>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</si>
  <si>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</si>
  <si>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</si>
  <si>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</si>
  <si>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</si>
  <si>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</si>
  <si>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</si>
  <si>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</si>
  <si>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</si>
  <si>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</si>
  <si>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</si>
  <si>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</si>
  <si>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</si>
  <si>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</si>
  <si>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</si>
  <si>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</si>
  <si>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</si>
  <si>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</si>
  <si>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</si>
  <si>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</si>
  <si>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</si>
  <si>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</si>
  <si>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</si>
  <si>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</si>
  <si>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</si>
  <si>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</si>
  <si>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</si>
  <si>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</si>
  <si>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</si>
  <si>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</si>
  <si>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</si>
  <si>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</si>
  <si>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</si>
  <si>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</si>
  <si>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</si>
  <si>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</si>
  <si>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</si>
  <si>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</si>
  <si>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</si>
  <si>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</si>
  <si>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</si>
  <si>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</si>
  <si>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</si>
  <si>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</si>
  <si>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</si>
  <si>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</si>
  <si>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</si>
  <si>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</si>
  <si>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</si>
  <si>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</si>
  <si>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</si>
  <si>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</si>
  <si>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</si>
  <si>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</si>
  <si>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</si>
  <si>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</si>
  <si>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</si>
  <si>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</si>
  <si>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</si>
  <si>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</si>
  <si>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</si>
  <si>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</si>
  <si>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</si>
  <si>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</si>
  <si>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</si>
  <si>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</si>
  <si>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</si>
  <si>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</si>
  <si>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</si>
  <si>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</si>
  <si>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</si>
  <si>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</si>
  <si>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</si>
  <si>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</si>
  <si>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</si>
  <si>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</si>
  <si>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</si>
  <si>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</si>
  <si>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</si>
  <si>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</si>
  <si>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</si>
  <si>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</si>
  <si>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</si>
  <si>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</si>
  <si>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</si>
  <si>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</si>
  <si>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</si>
  <si>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</si>
  <si>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</si>
  <si>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</si>
  <si>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</si>
  <si>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</si>
  <si>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</si>
  <si>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</si>
  <si>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</si>
  <si>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</si>
  <si>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</si>
  <si>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</si>
  <si>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</si>
  <si>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</si>
  <si>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</si>
  <si>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</si>
  <si>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</si>
  <si>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</si>
  <si>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</si>
  <si>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</si>
  <si>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</si>
  <si>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</si>
  <si>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</si>
  <si>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</si>
  <si>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</si>
  <si>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</si>
  <si>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</si>
  <si>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</si>
  <si>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</si>
  <si>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</si>
  <si>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</si>
  <si>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</si>
  <si>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</si>
  <si>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</si>
  <si>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</si>
  <si>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</si>
  <si>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</si>
  <si>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</si>
  <si>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</si>
  <si>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</si>
  <si>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</si>
  <si>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</si>
  <si>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</si>
  <si>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</si>
  <si>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</si>
  <si>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</si>
  <si>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</si>
  <si>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</si>
  <si>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</si>
  <si>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</si>
  <si>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</si>
  <si>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</si>
  <si>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</si>
  <si>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</si>
  <si>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</si>
  <si>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</si>
  <si>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</si>
  <si>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</si>
  <si>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</si>
  <si>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</si>
  <si>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</si>
  <si>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</si>
  <si>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</si>
  <si>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</si>
  <si>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</si>
  <si>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</si>
  <si>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</si>
  <si>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</si>
  <si>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</si>
  <si>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</si>
  <si>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</si>
  <si>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</si>
  <si>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</si>
  <si>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</si>
  <si>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</si>
  <si>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</si>
  <si>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</si>
  <si>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</si>
  <si>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</si>
  <si>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</si>
  <si>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</si>
  <si>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</si>
  <si>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</si>
  <si>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</si>
  <si>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</si>
  <si>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</si>
  <si>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</si>
  <si>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</si>
  <si>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</si>
  <si>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</si>
  <si>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</si>
  <si>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</si>
  <si>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</si>
  <si>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</si>
  <si>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</si>
  <si>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</si>
  <si>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</si>
  <si>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</si>
  <si>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</si>
  <si>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</si>
  <si>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</si>
  <si>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</si>
  <si>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</si>
  <si>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</si>
  <si>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</si>
  <si>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</si>
  <si>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</si>
  <si>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</si>
  <si>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</si>
  <si>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</si>
  <si>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</si>
  <si>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</si>
  <si>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</si>
  <si>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</si>
  <si>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</si>
  <si>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</si>
  <si>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</si>
  <si>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</si>
  <si>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</si>
  <si>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</si>
  <si>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</si>
  <si>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</si>
  <si>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</si>
  <si>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</si>
  <si>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</si>
  <si>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</si>
  <si>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</si>
  <si>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</si>
  <si>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</si>
  <si>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</si>
  <si>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</si>
  <si>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</si>
  <si>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</si>
  <si>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</si>
  <si>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</si>
  <si>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</si>
  <si>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</si>
  <si>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</si>
  <si>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</si>
  <si>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</si>
  <si>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</si>
  <si>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</si>
  <si>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</si>
  <si>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</si>
  <si>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</si>
  <si>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</si>
  <si>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</si>
  <si>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</si>
  <si>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</si>
  <si>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</si>
  <si>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</si>
  <si>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</si>
  <si>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</si>
  <si>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</si>
  <si>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</si>
  <si>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</si>
  <si>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</si>
  <si>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</si>
  <si>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</si>
  <si>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</si>
  <si>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</si>
  <si>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</si>
  <si>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</si>
  <si>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</si>
  <si>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</si>
  <si>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</si>
  <si>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</si>
  <si>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</si>
  <si>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</si>
  <si>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</si>
  <si>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</si>
  <si>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</si>
  <si>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</si>
  <si>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</si>
  <si>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</si>
  <si>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</si>
  <si>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</si>
  <si>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</si>
  <si>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</si>
  <si>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</si>
  <si>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</si>
  <si>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</si>
  <si>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</si>
  <si>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</si>
  <si>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</si>
  <si>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</si>
  <si>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</si>
  <si>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</si>
  <si>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</si>
  <si>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</si>
  <si>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</si>
  <si>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</si>
  <si>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</si>
  <si>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</si>
  <si>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</si>
  <si>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</si>
  <si>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</si>
  <si>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</si>
  <si>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</si>
  <si>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</si>
  <si>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</si>
  <si>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</si>
  <si>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</si>
  <si>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</si>
  <si>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</si>
  <si>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</si>
  <si>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</si>
  <si>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</si>
  <si>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</si>
  <si>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</si>
  <si>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</si>
  <si>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</si>
  <si>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</si>
  <si>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</si>
  <si>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</si>
  <si>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</si>
  <si>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</si>
  <si>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</si>
  <si>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</si>
  <si>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</si>
  <si>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</si>
  <si>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</si>
  <si>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</si>
  <si>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</si>
  <si>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</si>
  <si>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</si>
  <si>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</si>
  <si>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</si>
  <si>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</si>
  <si>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</si>
  <si>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</si>
  <si>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</si>
  <si>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</si>
  <si>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</si>
  <si>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</si>
  <si>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</si>
  <si>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</si>
  <si>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</si>
  <si>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</si>
  <si>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</si>
  <si>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</si>
  <si>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</si>
  <si>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</si>
  <si>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</si>
  <si>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</si>
  <si>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</si>
  <si>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</si>
  <si>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</si>
  <si>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</si>
  <si>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</si>
  <si>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</si>
  <si>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</si>
  <si>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</si>
  <si>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</si>
  <si>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</si>
  <si>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</si>
  <si>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</si>
  <si>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</si>
  <si>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</si>
  <si>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</si>
  <si>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</si>
  <si>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</si>
  <si>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</si>
  <si>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</si>
  <si>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</si>
  <si>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</si>
  <si>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</si>
  <si>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</si>
  <si>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</si>
  <si>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</si>
  <si>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</si>
  <si>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</si>
  <si>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</si>
  <si>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</si>
  <si>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</si>
  <si>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</si>
  <si>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</si>
  <si>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</si>
  <si>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</si>
  <si>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</si>
  <si>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</si>
  <si>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</si>
  <si>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</si>
  <si>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</si>
  <si>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</si>
  <si>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</si>
  <si>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</si>
  <si>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</si>
  <si>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</si>
  <si>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</si>
  <si>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</si>
  <si>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</si>
  <si>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</si>
  <si>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</si>
  <si>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</si>
  <si>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</si>
  <si>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</si>
  <si>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</si>
  <si>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</si>
  <si>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</si>
  <si>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</si>
  <si>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</si>
  <si>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</si>
  <si>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</si>
  <si>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</si>
  <si>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</si>
  <si>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</si>
  <si>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</si>
  <si>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</si>
  <si>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</si>
  <si>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</si>
  <si>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</si>
  <si>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</si>
  <si>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</si>
  <si>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</si>
  <si>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</si>
  <si>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</si>
  <si>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</si>
  <si>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</si>
  <si>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</si>
  <si>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</si>
  <si>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</si>
  <si>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</si>
  <si>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</si>
  <si>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</si>
  <si>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</si>
  <si>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</si>
  <si>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</si>
  <si>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</si>
  <si>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</si>
  <si>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</si>
  <si>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</si>
  <si>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</si>
  <si>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</si>
  <si>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</si>
  <si>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</si>
  <si>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</si>
  <si>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</si>
  <si>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</si>
  <si>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</si>
  <si>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</si>
  <si>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</si>
  <si>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</si>
  <si>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</si>
  <si>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</si>
  <si>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</si>
  <si>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</si>
  <si>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</si>
  <si>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</si>
  <si>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</si>
  <si>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</si>
  <si>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</si>
  <si>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</si>
  <si>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</si>
  <si>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</si>
  <si>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</si>
  <si>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</si>
  <si>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</si>
  <si>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</si>
  <si>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</si>
  <si>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</si>
  <si>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</si>
  <si>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</si>
  <si>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</si>
  <si>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</si>
  <si>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</si>
  <si>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</si>
  <si>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</si>
  <si>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</si>
  <si>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</si>
  <si>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</si>
  <si>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</si>
  <si>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</si>
  <si>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</si>
  <si>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</si>
  <si>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</si>
  <si>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</si>
  <si>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</si>
  <si>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</si>
  <si>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</si>
  <si>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</si>
  <si>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</si>
  <si>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</si>
  <si>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</si>
  <si>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</si>
  <si>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</si>
  <si>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</si>
  <si>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</si>
  <si>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</si>
  <si>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</si>
  <si>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</si>
  <si>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</si>
  <si>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</si>
  <si>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</si>
  <si>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</si>
  <si>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</si>
  <si>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</si>
  <si>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</si>
  <si>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</si>
  <si>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</si>
  <si>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</si>
  <si>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</si>
  <si>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</si>
  <si>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</si>
  <si>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</si>
  <si>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</si>
  <si>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</si>
  <si>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</si>
  <si>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</si>
  <si>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</si>
  <si>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</si>
  <si>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</si>
  <si>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</si>
  <si>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</si>
  <si>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</si>
  <si>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</si>
  <si>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</si>
  <si>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</si>
  <si>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</si>
  <si>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</si>
  <si>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</si>
  <si>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</si>
  <si>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</si>
  <si>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</si>
  <si>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</si>
  <si>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</si>
  <si>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</si>
  <si>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</si>
  <si>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</si>
  <si>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</si>
  <si>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</si>
  <si>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</si>
  <si>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</si>
  <si>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</si>
  <si>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</si>
  <si>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</si>
  <si>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</si>
  <si>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</si>
  <si>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</si>
  <si>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</si>
  <si>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</si>
  <si>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</si>
  <si>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</si>
  <si>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</si>
  <si>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</si>
  <si>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</si>
  <si>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</si>
  <si>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</si>
  <si>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</si>
  <si>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</si>
  <si>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</si>
  <si>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</si>
  <si>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</si>
  <si>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</si>
  <si>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</si>
  <si>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</si>
  <si>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</si>
  <si>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</si>
  <si>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</si>
  <si>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</si>
  <si>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</si>
  <si>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</si>
  <si>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</si>
  <si>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</si>
  <si>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</si>
  <si>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</si>
  <si>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</si>
  <si>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</si>
  <si>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</si>
  <si>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</si>
  <si>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</si>
  <si>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</si>
  <si>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</si>
  <si>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</si>
  <si>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</si>
  <si>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</si>
  <si>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</si>
  <si>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</si>
  <si>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</si>
  <si>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</si>
  <si>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</si>
  <si>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</si>
  <si>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</si>
  <si>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</si>
  <si>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</si>
  <si>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</si>
  <si>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</si>
  <si>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</si>
  <si>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</si>
  <si>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</si>
  <si>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</si>
  <si>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</si>
  <si>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</si>
  <si>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</si>
  <si>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</si>
  <si>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</si>
  <si>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</si>
  <si>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</si>
  <si>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</si>
  <si>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</si>
  <si>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</si>
  <si>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</si>
  <si>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</si>
  <si>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</si>
  <si>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</si>
  <si>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</si>
  <si>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</si>
  <si>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</si>
  <si>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</si>
  <si>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</si>
  <si>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</si>
  <si>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</si>
  <si>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</si>
  <si>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</si>
  <si>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</si>
  <si>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</si>
  <si>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</si>
  <si>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</si>
  <si>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</si>
  <si>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</si>
  <si>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</si>
  <si>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</si>
  <si>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</si>
  <si>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</si>
  <si>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</si>
  <si>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</si>
  <si>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</si>
  <si>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</si>
  <si>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</si>
  <si>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</si>
  <si>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</si>
  <si>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</si>
  <si>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</si>
  <si>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</si>
  <si>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</si>
  <si>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</si>
  <si>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</si>
  <si>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</si>
  <si>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</si>
  <si>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</si>
  <si>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</si>
  <si>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</si>
  <si>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</si>
  <si>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</si>
  <si>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</si>
  <si>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</si>
  <si>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</si>
  <si>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</si>
  <si>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</si>
  <si>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</si>
  <si>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</si>
  <si>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</si>
  <si>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</si>
  <si>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</si>
  <si>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</si>
  <si>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</si>
  <si>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</si>
  <si>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</si>
  <si>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</si>
  <si>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</si>
  <si>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</si>
  <si>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</si>
  <si>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</si>
  <si>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</si>
  <si>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</si>
  <si>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</si>
  <si>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</si>
  <si>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</si>
  <si>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</si>
  <si>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</si>
  <si>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</si>
  <si>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</si>
  <si>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</si>
  <si>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</si>
  <si>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</si>
  <si>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</si>
  <si>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</si>
  <si>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</si>
  <si>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</si>
  <si>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</si>
  <si>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</si>
  <si>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</si>
  <si>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</si>
  <si>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</si>
  <si>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</si>
  <si>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</si>
  <si>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</si>
  <si>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</si>
  <si>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</si>
  <si>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</si>
  <si>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</si>
  <si>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</si>
  <si>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</si>
  <si>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</si>
  <si>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</si>
  <si>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</si>
  <si>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</si>
  <si>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</si>
  <si>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</si>
  <si>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</si>
  <si>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</si>
  <si>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</si>
  <si>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</si>
  <si>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</si>
  <si>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</si>
  <si>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</si>
  <si>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</si>
  <si>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</si>
  <si>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</si>
  <si>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</si>
  <si>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</si>
  <si>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</si>
  <si>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</si>
  <si>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</si>
  <si>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</si>
  <si>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</si>
  <si>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</si>
  <si>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</si>
  <si>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</si>
  <si>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</si>
  <si>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</si>
  <si>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</si>
  <si>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</si>
  <si>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</si>
  <si>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</si>
  <si>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</si>
  <si>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</si>
  <si>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</si>
  <si>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</si>
  <si>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</si>
  <si>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</si>
  <si>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</si>
  <si>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</si>
  <si>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</si>
  <si>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</si>
  <si>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</si>
  <si>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</si>
  <si>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</si>
  <si>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</si>
  <si>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</si>
  <si>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</si>
  <si>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</si>
  <si>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</si>
  <si>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</si>
  <si>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</si>
  <si>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</si>
  <si>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</si>
  <si>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</si>
  <si>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</si>
  <si>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</si>
  <si>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</si>
  <si>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</si>
  <si>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</si>
  <si>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</si>
  <si>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</si>
  <si>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</si>
  <si>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</si>
  <si>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</si>
  <si>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</si>
  <si>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</si>
  <si>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</si>
  <si>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</si>
  <si>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</si>
  <si>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</si>
  <si>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</si>
  <si>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</si>
  <si>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</si>
  <si>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</si>
  <si>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</si>
  <si>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</si>
  <si>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</si>
  <si>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</si>
  <si>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</si>
  <si>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</si>
  <si>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</si>
  <si>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</si>
  <si>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</si>
  <si>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</si>
  <si>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</si>
  <si>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</si>
  <si>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</si>
  <si>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</si>
  <si>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</si>
  <si>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</si>
  <si>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</si>
  <si>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</si>
  <si>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</si>
  <si>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</si>
  <si>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</si>
  <si>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</si>
  <si>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</si>
  <si>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</si>
  <si>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</si>
  <si>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</si>
  <si>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</si>
  <si>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</si>
  <si>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</si>
  <si>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</si>
  <si>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</si>
  <si>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</si>
  <si>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</si>
  <si>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</si>
  <si>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</si>
  <si>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</si>
  <si>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</si>
  <si>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</si>
  <si>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</si>
  <si>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</si>
  <si>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</si>
  <si>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</si>
  <si>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</si>
  <si>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</si>
  <si>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</si>
  <si>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</si>
  <si>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</si>
  <si>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</si>
  <si>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</si>
  <si>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</si>
  <si>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</si>
  <si>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</si>
  <si>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</si>
  <si>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</si>
  <si>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</si>
  <si>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</si>
  <si>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</si>
  <si>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</si>
  <si>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</si>
  <si>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</si>
  <si>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</si>
  <si>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</si>
  <si>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</si>
  <si>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</si>
  <si>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</si>
  <si>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</si>
  <si>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</si>
  <si>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</si>
  <si>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</si>
  <si>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</si>
  <si>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</si>
  <si>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</si>
  <si>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</si>
  <si>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</si>
  <si>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</si>
  <si>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</si>
  <si>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</si>
  <si>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</si>
  <si>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</si>
  <si>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</si>
  <si>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</si>
  <si>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</si>
  <si>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</si>
  <si>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</si>
  <si>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</si>
  <si>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</si>
  <si>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</si>
  <si>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</si>
  <si>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</si>
  <si>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</si>
  <si>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</si>
  <si>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</si>
  <si>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</si>
  <si>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</si>
  <si>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</si>
  <si>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</si>
  <si>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</si>
  <si>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</si>
  <si>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</si>
  <si>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</si>
  <si>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</si>
  <si>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</si>
  <si>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</si>
  <si>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</si>
  <si>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</si>
  <si>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</si>
  <si>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</si>
  <si>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</si>
  <si>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</si>
  <si>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</si>
  <si>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</si>
  <si>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</si>
  <si>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</si>
  <si>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</si>
  <si>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</si>
  <si>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</si>
  <si>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</si>
  <si>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</si>
  <si>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</si>
  <si>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</si>
  <si>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</si>
  <si>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</si>
  <si>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</si>
  <si>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</si>
  <si>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</si>
  <si>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</si>
  <si>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</si>
  <si>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</si>
  <si>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</si>
  <si>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</si>
  <si>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</si>
  <si>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</si>
  <si>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</si>
  <si>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</si>
  <si>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</si>
  <si>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</si>
  <si>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</si>
  <si>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</si>
  <si>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</si>
  <si>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</si>
  <si>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</si>
  <si>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</si>
  <si>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</si>
  <si>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</si>
  <si>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</si>
  <si>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</si>
  <si>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</si>
  <si>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</si>
  <si>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</si>
  <si>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</si>
  <si>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</si>
  <si>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</si>
  <si>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</si>
  <si>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</si>
  <si>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</si>
  <si>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</si>
  <si>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</si>
  <si>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</si>
  <si>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</si>
  <si>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</si>
  <si>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</si>
  <si>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</si>
  <si>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</si>
  <si>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</si>
  <si>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</si>
  <si>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</si>
  <si>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</si>
  <si>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</si>
  <si>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</si>
  <si>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</si>
  <si>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</si>
  <si>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</si>
  <si>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</si>
  <si>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</si>
  <si>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</si>
  <si>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</si>
  <si>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</si>
  <si>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</si>
  <si>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</si>
  <si>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</si>
  <si>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</si>
  <si>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</si>
  <si>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</si>
  <si>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</si>
  <si>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</si>
  <si>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</si>
  <si>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</si>
  <si>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</si>
  <si>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</si>
  <si>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</si>
  <si>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</si>
  <si>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</si>
  <si>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</si>
  <si>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</si>
  <si>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</si>
  <si>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</si>
  <si>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</si>
  <si>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</si>
  <si>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</si>
  <si>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</si>
  <si>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</si>
  <si>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</si>
  <si>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</si>
  <si>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</si>
  <si>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</si>
  <si>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</si>
  <si>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</si>
  <si>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</si>
  <si>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</si>
  <si>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</si>
  <si>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</si>
  <si>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</si>
  <si>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</si>
  <si>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</si>
  <si>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</si>
  <si>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</si>
  <si>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</si>
  <si>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</si>
  <si>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</si>
  <si>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</si>
  <si>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</si>
  <si>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</si>
  <si>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</si>
  <si>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</si>
  <si>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</si>
  <si>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</si>
  <si>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</si>
  <si>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</si>
  <si>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</si>
  <si>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</si>
  <si>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</si>
  <si>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</si>
  <si>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</si>
  <si>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</si>
  <si>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</si>
  <si>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</si>
  <si>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</si>
  <si>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</si>
  <si>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</si>
  <si>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</si>
  <si>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</si>
  <si>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</si>
  <si>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</si>
  <si>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</si>
  <si>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</si>
  <si>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</si>
  <si>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</si>
  <si>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</si>
  <si>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</si>
  <si>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</si>
  <si>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</si>
  <si>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</si>
  <si>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</si>
  <si>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</si>
  <si>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</si>
  <si>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</si>
  <si>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</si>
  <si>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</si>
  <si>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</si>
  <si>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</si>
  <si>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</si>
  <si>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</si>
  <si>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</si>
  <si>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</si>
  <si>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</si>
  <si>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</si>
  <si>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</si>
  <si>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</si>
  <si>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</si>
  <si>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</si>
  <si>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</si>
  <si>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</si>
  <si>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</si>
  <si>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</si>
  <si>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</si>
  <si>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</si>
  <si>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</si>
  <si>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</si>
  <si>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</si>
  <si>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</si>
  <si>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</si>
  <si>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</si>
  <si>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</si>
  <si>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</si>
  <si>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</si>
  <si>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</si>
  <si>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</si>
  <si>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</si>
  <si>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</si>
  <si>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</si>
  <si>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</si>
  <si>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</si>
  <si>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</si>
  <si>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</si>
  <si>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</si>
  <si>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</si>
  <si>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</si>
  <si>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</si>
  <si>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</si>
  <si>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</si>
  <si>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</si>
  <si>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</si>
  <si>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</si>
  <si>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</si>
  <si>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</si>
  <si>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</si>
  <si>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</si>
  <si>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</si>
  <si>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</si>
  <si>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</si>
  <si>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</si>
  <si>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</si>
  <si>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</si>
  <si>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</si>
  <si>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</si>
  <si>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</si>
  <si>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</si>
  <si>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</si>
  <si>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</si>
  <si>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</si>
  <si>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</si>
  <si>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</si>
  <si>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</si>
  <si>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</si>
  <si>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</si>
  <si>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</si>
  <si>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</si>
  <si>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</si>
  <si>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</si>
  <si>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</si>
  <si>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</si>
  <si>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</si>
  <si>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</si>
  <si>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</si>
  <si>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</si>
  <si>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</si>
  <si>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</si>
  <si>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</si>
  <si>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</si>
  <si>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</si>
  <si>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</si>
  <si>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</si>
  <si>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</si>
  <si>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</si>
  <si>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</si>
  <si>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</si>
  <si>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</si>
  <si>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</si>
  <si>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</si>
  <si>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</si>
  <si>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</si>
  <si>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</si>
  <si>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</si>
  <si>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</si>
  <si>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</si>
  <si>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</si>
  <si>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</si>
  <si>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</si>
  <si>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</si>
  <si>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</si>
  <si>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</si>
  <si>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</si>
  <si>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</si>
  <si>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</si>
  <si>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</si>
  <si>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</si>
  <si>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</si>
  <si>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</si>
  <si>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</si>
  <si>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</si>
  <si>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</si>
  <si>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</si>
  <si>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</si>
  <si>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</si>
  <si>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</si>
  <si>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</si>
  <si>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</si>
  <si>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</si>
  <si>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</si>
  <si>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</si>
  <si>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</si>
  <si>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</si>
  <si>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</si>
  <si>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</si>
  <si>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</si>
  <si>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</si>
  <si>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</si>
  <si>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</si>
  <si>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</si>
  <si>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</si>
  <si>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</si>
  <si>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</si>
  <si>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</si>
  <si>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</si>
  <si>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</si>
  <si>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</si>
  <si>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</si>
  <si>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</si>
  <si>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</si>
  <si>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</si>
  <si>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</si>
  <si>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</si>
  <si>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</si>
  <si>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</si>
  <si>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</si>
  <si>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</si>
  <si>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</si>
  <si>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</si>
  <si>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</si>
  <si>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</si>
  <si>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</si>
  <si>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</si>
  <si>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</si>
  <si>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</si>
  <si>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</si>
  <si>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</si>
  <si>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</si>
  <si>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</si>
  <si>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</si>
  <si>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</si>
  <si>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</si>
  <si>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</si>
  <si>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</si>
  <si>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</si>
  <si>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</si>
  <si>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</si>
  <si>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</si>
  <si>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</si>
  <si>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</si>
  <si>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</si>
  <si>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</si>
  <si>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</si>
  <si>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</si>
  <si>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</si>
  <si>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</si>
  <si>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</si>
  <si>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</si>
  <si>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</si>
  <si>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</si>
  <si>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</si>
  <si>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</si>
  <si>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</si>
  <si>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</si>
  <si>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</si>
  <si>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</si>
  <si>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</si>
  <si>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</si>
  <si>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</si>
  <si>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</si>
  <si>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</si>
  <si>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</si>
  <si>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</si>
  <si>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</si>
  <si>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</si>
  <si>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</si>
  <si>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</si>
  <si>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</si>
  <si>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</si>
  <si>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</si>
  <si>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</si>
  <si>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</si>
  <si>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</si>
  <si>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</si>
  <si>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</si>
  <si>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</si>
  <si>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</si>
  <si>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</si>
  <si>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</si>
  <si>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</si>
  <si>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</si>
  <si>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</si>
  <si>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</si>
  <si>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</si>
  <si>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</si>
  <si>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</si>
  <si>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</si>
  <si>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</si>
  <si>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</si>
  <si>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</si>
  <si>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</si>
  <si>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</si>
  <si>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</si>
  <si>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</si>
  <si>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</si>
  <si>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</si>
  <si>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</si>
  <si>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</si>
  <si>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</si>
  <si>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</si>
  <si>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</si>
  <si>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</si>
  <si>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</si>
  <si>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</si>
  <si>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</si>
  <si>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</si>
  <si>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</si>
  <si>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</si>
  <si>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</si>
  <si>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</si>
  <si>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</si>
  <si>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</si>
  <si>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</si>
  <si>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</si>
  <si>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</si>
  <si>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</si>
  <si>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</si>
  <si>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</si>
  <si>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</si>
  <si>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</si>
  <si>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</si>
  <si>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</si>
  <si>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</si>
  <si>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</si>
  <si>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</si>
  <si>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</si>
  <si>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</si>
  <si>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</si>
  <si>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</si>
  <si>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</si>
  <si>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</si>
  <si>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</si>
  <si>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</si>
  <si>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</si>
  <si>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</si>
  <si>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</si>
  <si>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</si>
  <si>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</si>
  <si>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</si>
  <si>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</si>
  <si>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</si>
  <si>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</si>
  <si>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</si>
  <si>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</si>
  <si>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</si>
  <si>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</si>
  <si>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</si>
  <si>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</si>
  <si>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</si>
  <si>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</si>
  <si>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</si>
  <si>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</si>
  <si>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</si>
  <si>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</si>
  <si>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</si>
  <si>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</si>
  <si>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</si>
  <si>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</si>
  <si>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</si>
  <si>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</si>
  <si>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</si>
  <si>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</si>
  <si>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</si>
  <si>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</si>
  <si>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</si>
  <si>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</si>
  <si>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</si>
  <si>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</si>
  <si>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</si>
  <si>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</si>
  <si>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</si>
  <si>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</si>
  <si>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</si>
  <si>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</si>
  <si>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</si>
  <si>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</si>
  <si>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</si>
  <si>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</si>
  <si>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</si>
  <si>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</si>
  <si>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</si>
  <si>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</si>
  <si>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</si>
  <si>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</si>
  <si>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</si>
  <si>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</si>
  <si>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</si>
  <si>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</si>
  <si>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</si>
  <si>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</si>
  <si>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</si>
  <si>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</si>
  <si>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</si>
  <si>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</si>
  <si>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</si>
  <si>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</si>
  <si>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</si>
  <si>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</si>
  <si>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</si>
  <si>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</si>
  <si>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</si>
  <si>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</si>
  <si>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</si>
  <si>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</si>
  <si>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</si>
  <si>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</si>
  <si>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</si>
  <si>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</si>
  <si>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</si>
  <si>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</si>
  <si>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</si>
  <si>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</si>
  <si>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</si>
  <si>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</si>
  <si>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</si>
  <si>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</si>
  <si>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</si>
  <si>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</si>
  <si>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</si>
  <si>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</si>
  <si>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</si>
  <si>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</si>
  <si>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</si>
  <si>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</si>
  <si>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</si>
  <si>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</si>
  <si>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</si>
  <si>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</si>
  <si>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</si>
  <si>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</si>
  <si>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</si>
  <si>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</si>
  <si>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</si>
  <si>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</si>
  <si>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</si>
  <si>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</si>
  <si>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</si>
  <si>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</si>
  <si>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</si>
  <si>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</si>
  <si>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</si>
  <si>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</si>
  <si>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</si>
  <si>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</si>
  <si>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</si>
  <si>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</si>
  <si>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</si>
  <si>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</si>
  <si>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</si>
  <si>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</si>
  <si>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</si>
  <si>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</si>
  <si>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</si>
  <si>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</si>
  <si>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</si>
  <si>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</si>
  <si>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</si>
  <si>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</si>
  <si>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</si>
  <si>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</si>
  <si>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</si>
  <si>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</si>
  <si>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</si>
  <si>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</si>
  <si>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</si>
  <si>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</si>
  <si>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</si>
  <si>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</si>
  <si>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</si>
  <si>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</si>
  <si>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</si>
  <si>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</si>
  <si>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</si>
  <si>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</si>
  <si>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</si>
  <si>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</si>
  <si>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</si>
  <si>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</si>
  <si>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</si>
  <si>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</si>
  <si>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</si>
  <si>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</si>
  <si>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</si>
  <si>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</si>
  <si>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</si>
  <si>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</si>
  <si>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</si>
  <si>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</si>
  <si>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</si>
  <si>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</si>
  <si>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</si>
  <si>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</si>
  <si>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</si>
  <si>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</si>
  <si>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</si>
  <si>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</si>
  <si>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</si>
  <si>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</si>
  <si>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</si>
  <si>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</si>
  <si>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</si>
  <si>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</si>
  <si>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</si>
  <si>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</si>
  <si>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</si>
  <si>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</si>
  <si>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</si>
  <si>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</si>
  <si>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</si>
  <si>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</si>
  <si>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</si>
  <si>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</si>
  <si>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</si>
  <si>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</si>
  <si>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</si>
  <si>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</si>
  <si>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</si>
  <si>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</si>
  <si>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</si>
  <si>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</si>
  <si>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</si>
  <si>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</si>
  <si>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</si>
  <si>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</si>
  <si>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</si>
  <si>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</si>
  <si>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</si>
  <si>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</si>
  <si>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</si>
  <si>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</si>
  <si>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</si>
  <si>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</si>
  <si>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</si>
  <si>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</si>
  <si>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</si>
  <si>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</si>
  <si>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</si>
  <si>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</si>
  <si>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</si>
  <si>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</si>
  <si>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</si>
  <si>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</si>
  <si>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</si>
  <si>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</si>
  <si>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</si>
  <si>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</si>
  <si>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</si>
  <si>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</si>
  <si>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</si>
  <si>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</si>
  <si>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</si>
  <si>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</si>
  <si>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</si>
  <si>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</si>
  <si>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</si>
  <si>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</si>
  <si>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</si>
  <si>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</si>
  <si>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</si>
  <si>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</si>
  <si>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</si>
  <si>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</si>
  <si>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</si>
  <si>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</si>
  <si>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</si>
  <si>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</si>
  <si>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</si>
  <si>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</si>
  <si>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</si>
  <si>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</si>
  <si>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</si>
  <si>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</si>
  <si>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</si>
  <si>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</si>
  <si>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</si>
  <si>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</si>
  <si>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</si>
  <si>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</si>
  <si>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</si>
  <si>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</si>
  <si>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</si>
  <si>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</si>
  <si>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</si>
  <si>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</si>
  <si>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</si>
  <si>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</si>
  <si>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</si>
  <si>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</si>
  <si>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</si>
  <si>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</si>
  <si>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</si>
  <si>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</si>
  <si>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</si>
  <si>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</si>
  <si>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</si>
  <si>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</si>
  <si>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</si>
  <si>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</si>
  <si>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</si>
  <si>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</si>
  <si>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</si>
  <si>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</si>
  <si>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</si>
  <si>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</si>
  <si>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</si>
  <si>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</si>
  <si>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</si>
  <si>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</si>
  <si>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</si>
  <si>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</si>
  <si>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</si>
  <si>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</si>
  <si>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</si>
  <si>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</si>
  <si>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</si>
  <si>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</si>
  <si>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</si>
  <si>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</si>
  <si>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</si>
  <si>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</si>
  <si>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</si>
  <si>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</si>
  <si>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</si>
  <si>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</si>
  <si>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</si>
  <si>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</si>
  <si>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</si>
  <si>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</si>
  <si>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</si>
  <si>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</si>
  <si>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</si>
  <si>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</si>
  <si>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</si>
  <si>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</si>
  <si>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</si>
  <si>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</si>
  <si>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</si>
  <si>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</si>
  <si>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</si>
  <si>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</si>
  <si>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</si>
  <si>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</si>
  <si>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</si>
  <si>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</si>
  <si>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</si>
  <si>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</si>
  <si>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</si>
  <si>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</si>
  <si>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</si>
  <si>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</si>
  <si>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</si>
  <si>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</si>
  <si>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</si>
  <si>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</si>
  <si>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</si>
  <si>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</si>
  <si>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</si>
  <si>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</si>
  <si>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</si>
  <si>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</si>
  <si>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</si>
  <si>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</si>
  <si>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</si>
  <si>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</si>
  <si>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</si>
  <si>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</si>
  <si>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</si>
  <si>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</si>
  <si>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</si>
  <si>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</si>
  <si>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</si>
  <si>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</si>
  <si>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</si>
  <si>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</si>
  <si>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</si>
  <si>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</si>
  <si>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</si>
  <si>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</si>
  <si>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</si>
  <si>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</si>
  <si>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</si>
  <si>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</si>
  <si>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</si>
  <si>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</si>
  <si>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</si>
  <si>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</si>
  <si>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</si>
  <si>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</si>
  <si>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</si>
  <si>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</si>
  <si>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</si>
  <si>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</si>
  <si>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</si>
  <si>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</si>
  <si>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</si>
  <si>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</si>
  <si>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</si>
  <si>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</si>
  <si>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</si>
  <si>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</si>
  <si>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</si>
  <si>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</si>
  <si>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</si>
  <si>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</si>
  <si>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</si>
  <si>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</si>
  <si>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</si>
  <si>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</si>
  <si>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</si>
  <si>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</si>
  <si>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</si>
  <si>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</si>
  <si>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</si>
  <si>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</si>
  <si>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</si>
  <si>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</si>
  <si>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</si>
  <si>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</si>
  <si>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</si>
  <si>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</si>
  <si>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</si>
  <si>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</si>
  <si>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</si>
  <si>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</si>
  <si>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</si>
  <si>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</si>
  <si>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</si>
  <si>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</si>
  <si>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</si>
  <si>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</si>
  <si>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</si>
  <si>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</si>
  <si>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</si>
  <si>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</si>
  <si>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</si>
  <si>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</si>
  <si>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</si>
  <si>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</si>
  <si>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</si>
  <si>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</si>
  <si>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</si>
  <si>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</si>
  <si>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</si>
  <si>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</si>
  <si>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</si>
  <si>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</si>
  <si>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</si>
  <si>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</si>
  <si>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</si>
  <si>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</si>
  <si>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</si>
  <si>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</si>
  <si>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</si>
  <si>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</si>
  <si>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</si>
  <si>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</si>
  <si>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</si>
  <si>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</si>
  <si>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</si>
  <si>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</si>
  <si>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</si>
  <si>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</si>
  <si>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</si>
  <si>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</si>
  <si>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</si>
  <si>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</si>
  <si>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</si>
  <si>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</si>
  <si>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</si>
  <si>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</si>
  <si>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</si>
  <si>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</si>
  <si>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</si>
  <si>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</si>
  <si>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</si>
  <si>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</si>
  <si>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</si>
  <si>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</si>
  <si>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</si>
  <si>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</si>
  <si>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</si>
  <si>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</si>
  <si>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</si>
  <si>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</si>
  <si>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</si>
  <si>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</si>
  <si>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</si>
  <si>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</si>
  <si>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</si>
  <si>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</si>
  <si>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</si>
  <si>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</si>
  <si>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</si>
  <si>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</si>
  <si>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</si>
  <si>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</si>
  <si>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</si>
  <si>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</si>
  <si>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</si>
  <si>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</si>
  <si>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</si>
  <si>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</si>
  <si>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</si>
  <si>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</si>
  <si>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</si>
  <si>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</si>
  <si>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</si>
  <si>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</si>
  <si>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</si>
  <si>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</si>
  <si>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</si>
  <si>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</si>
  <si>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</si>
  <si>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</si>
  <si>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</si>
  <si>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</si>
  <si>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</si>
  <si>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</si>
  <si>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</si>
  <si>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</si>
  <si>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</si>
  <si>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</si>
  <si>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</si>
  <si>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</si>
  <si>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</si>
  <si>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</si>
  <si>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</si>
  <si>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</si>
  <si>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</si>
  <si>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</si>
  <si>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</si>
  <si>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</si>
  <si>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</si>
  <si>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</si>
  <si>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</si>
  <si>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</si>
  <si>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</si>
  <si>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</si>
  <si>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</si>
  <si>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</si>
  <si>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</si>
  <si>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</si>
  <si>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</si>
  <si>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</si>
  <si>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</si>
  <si>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</si>
  <si>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</si>
  <si>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</si>
  <si>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</si>
  <si>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</si>
  <si>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</si>
  <si>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</si>
  <si>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</si>
  <si>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</si>
  <si>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</si>
  <si>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</si>
  <si>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</si>
  <si>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</si>
  <si>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</si>
  <si>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</si>
  <si>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</si>
  <si>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</si>
  <si>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</si>
  <si>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</si>
  <si>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</si>
  <si>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</si>
  <si>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</si>
  <si>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</si>
  <si>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</si>
  <si>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</si>
  <si>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</si>
  <si>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</si>
  <si>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</si>
  <si>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</si>
  <si>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</si>
  <si>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</si>
  <si>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</si>
  <si>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</si>
  <si>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</si>
  <si>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</si>
  <si>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</si>
  <si>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</si>
  <si>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</si>
  <si>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</si>
  <si>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</si>
  <si>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</si>
  <si>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</si>
  <si>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</si>
  <si>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</si>
  <si>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</si>
  <si>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</si>
  <si>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</si>
  <si>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</si>
  <si>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</si>
  <si>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</si>
  <si>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</si>
  <si>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</si>
  <si>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</si>
  <si>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</si>
  <si>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</si>
  <si>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</si>
  <si>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</si>
  <si>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</si>
  <si>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</si>
  <si>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</si>
  <si>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</si>
  <si>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</si>
  <si>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</si>
  <si>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</si>
  <si>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</si>
  <si>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</si>
  <si>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</si>
  <si>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</si>
  <si>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</si>
  <si>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</si>
  <si>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</si>
  <si>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</si>
  <si>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</si>
  <si>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</si>
  <si>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</si>
  <si>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</si>
  <si>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</si>
  <si>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</si>
  <si>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</si>
  <si>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</si>
  <si>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</si>
  <si>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</si>
  <si>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</si>
  <si>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</si>
  <si>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</si>
  <si>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</si>
  <si>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</si>
  <si>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</si>
  <si>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</si>
  <si>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</si>
  <si>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</si>
  <si>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</si>
  <si>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</si>
  <si>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</si>
  <si>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</si>
  <si>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</si>
  <si>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</si>
  <si>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</si>
  <si>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</si>
  <si>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</si>
  <si>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</si>
  <si>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</si>
  <si>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</si>
  <si>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</si>
  <si>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</si>
  <si>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</si>
  <si>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</si>
  <si>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</si>
  <si>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</si>
  <si>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</si>
  <si>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</si>
  <si>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</si>
  <si>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</si>
  <si>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</si>
  <si>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</si>
  <si>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</si>
  <si>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</si>
  <si>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</si>
  <si>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</si>
  <si>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</si>
  <si>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</si>
  <si>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</si>
  <si>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</si>
  <si>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</si>
  <si>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</si>
  <si>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</si>
  <si>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</si>
  <si>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</si>
  <si>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</si>
  <si>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</si>
  <si>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</si>
  <si>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</si>
  <si>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</si>
  <si>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</si>
  <si>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</si>
  <si>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</si>
  <si>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</si>
  <si>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</si>
  <si>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</si>
  <si>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</si>
  <si>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</si>
  <si>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</si>
  <si>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</si>
  <si>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</si>
  <si>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</si>
  <si>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</si>
  <si>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</si>
  <si>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</si>
  <si>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</si>
  <si>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</si>
  <si>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</si>
  <si>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</si>
  <si>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</si>
  <si>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</si>
  <si>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</si>
  <si>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</si>
  <si>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</si>
  <si>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</si>
  <si>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</si>
  <si>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</si>
  <si>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</si>
  <si>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</si>
  <si>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</si>
  <si>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</si>
  <si>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</si>
  <si>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</si>
  <si>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</si>
  <si>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</si>
  <si>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</si>
  <si>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</si>
  <si>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</si>
  <si>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</si>
  <si>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</si>
  <si>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</si>
  <si>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</si>
  <si>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</si>
  <si>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</si>
  <si>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</si>
  <si>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</si>
  <si>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</si>
  <si>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</si>
  <si>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</si>
  <si>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</si>
  <si>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</si>
  <si>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</si>
  <si>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</si>
  <si>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</si>
  <si>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</si>
  <si>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</si>
  <si>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</si>
  <si>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</si>
  <si>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</si>
  <si>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</si>
  <si>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</si>
  <si>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</si>
  <si>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</si>
  <si>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</si>
  <si>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</si>
  <si>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</si>
  <si>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</si>
  <si>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</si>
  <si>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</si>
  <si>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</si>
  <si>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</si>
  <si>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</si>
  <si>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</si>
  <si>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</si>
  <si>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</si>
  <si>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</si>
  <si>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</si>
  <si>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</si>
  <si>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</si>
  <si>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</si>
  <si>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</si>
  <si>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</si>
  <si>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</si>
  <si>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</si>
  <si>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</si>
  <si>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</si>
  <si>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</si>
  <si>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</si>
  <si>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</si>
  <si>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</si>
  <si>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</si>
  <si>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</si>
  <si>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</si>
  <si>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</si>
  <si>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</si>
  <si>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</si>
  <si>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</si>
  <si>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</si>
  <si>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</si>
  <si>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</si>
  <si>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</si>
  <si>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</si>
  <si>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</si>
  <si>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</si>
  <si>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</si>
  <si>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</si>
  <si>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</si>
  <si>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</si>
  <si>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</si>
  <si>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</si>
  <si>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</si>
  <si>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</si>
  <si>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</si>
  <si>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</si>
  <si>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</si>
  <si>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</si>
  <si>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</si>
  <si>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</si>
  <si>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</si>
  <si>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</si>
  <si>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</si>
  <si>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</si>
  <si>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</si>
  <si>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</si>
  <si>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</si>
  <si>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</si>
  <si>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</si>
  <si>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</si>
  <si>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</si>
  <si>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</si>
  <si>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</si>
  <si>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</si>
  <si>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</si>
  <si>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</si>
  <si>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</si>
  <si>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</si>
  <si>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</si>
  <si>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</si>
  <si>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</si>
  <si>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</si>
  <si>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</si>
  <si>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</si>
  <si>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</si>
  <si>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</si>
  <si>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</si>
  <si>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</si>
  <si>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</si>
  <si>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</si>
  <si>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</si>
  <si>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</si>
  <si>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</si>
  <si>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</si>
  <si>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</si>
  <si>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</si>
  <si>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</si>
  <si>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</si>
  <si>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</si>
  <si>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</si>
  <si>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</si>
  <si>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</si>
  <si>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</si>
  <si>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</si>
  <si>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</si>
  <si>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</si>
  <si>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</si>
  <si>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</si>
  <si>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</si>
  <si>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</si>
  <si>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</si>
  <si>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</si>
  <si>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</si>
  <si>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</si>
  <si>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</si>
  <si>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</si>
  <si>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</si>
  <si>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</si>
  <si>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</si>
  <si>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</si>
  <si>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</si>
  <si>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</si>
  <si>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</si>
  <si>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</si>
  <si>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</si>
  <si>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</si>
  <si>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</si>
  <si>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</si>
  <si>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</si>
  <si>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</si>
  <si>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</si>
  <si>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</si>
  <si>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</si>
  <si>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</si>
  <si>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</si>
  <si>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</si>
  <si>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</si>
  <si>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</si>
  <si>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</si>
  <si>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</si>
  <si>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</si>
  <si>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</si>
  <si>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</si>
  <si>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</si>
  <si>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</si>
  <si>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</si>
  <si>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</si>
  <si>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</si>
  <si>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</si>
  <si>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</si>
  <si>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</si>
  <si>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</si>
  <si>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</si>
  <si>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</si>
  <si>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</si>
  <si>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</si>
  <si>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</si>
  <si>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</si>
  <si>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</si>
  <si>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</si>
  <si>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</si>
  <si>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</si>
  <si>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</si>
  <si>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</si>
  <si>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</si>
  <si>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</si>
  <si>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</si>
  <si>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</si>
  <si>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</si>
  <si>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</si>
  <si>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</si>
  <si>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</si>
  <si>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</si>
  <si>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</si>
  <si>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</si>
  <si>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</si>
  <si>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</si>
  <si>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</si>
  <si>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</si>
  <si>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</si>
  <si>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</si>
  <si>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</si>
  <si>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</si>
  <si>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</si>
  <si>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</si>
  <si>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</si>
  <si>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</si>
  <si>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</si>
  <si>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</si>
  <si>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</si>
  <si>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</si>
  <si>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</si>
  <si>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</si>
  <si>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</si>
  <si>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</si>
  <si>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</si>
  <si>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</si>
  <si>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</si>
  <si>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</si>
  <si>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</si>
  <si>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</si>
  <si>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</si>
  <si>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</si>
  <si>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</si>
  <si>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</si>
  <si>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</si>
  <si>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</si>
  <si>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</si>
  <si>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</si>
  <si>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</si>
  <si>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</si>
  <si>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</si>
  <si>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</si>
  <si>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</si>
  <si>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</si>
  <si>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</si>
  <si>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</si>
  <si>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</si>
  <si>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</si>
  <si>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</si>
  <si>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</si>
  <si>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</si>
  <si>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</si>
  <si>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</si>
  <si>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</si>
  <si>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</si>
  <si>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</si>
  <si>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</si>
  <si>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</si>
  <si>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</si>
  <si>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</si>
  <si>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</si>
  <si>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</si>
  <si>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</si>
  <si>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</si>
  <si>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</si>
  <si>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</si>
  <si>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</si>
  <si>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</si>
  <si>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</si>
  <si>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</si>
  <si>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</si>
  <si>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</si>
  <si>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</si>
  <si>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</si>
  <si>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</si>
  <si>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</si>
  <si>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</si>
  <si>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</si>
  <si>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</si>
  <si>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</si>
  <si>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</si>
  <si>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</si>
  <si>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</si>
  <si>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</si>
  <si>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</si>
  <si>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</si>
  <si>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</si>
  <si>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</si>
  <si>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</si>
  <si>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</si>
  <si>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</si>
  <si>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</si>
  <si>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</si>
  <si>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</si>
  <si>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</si>
  <si>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</si>
  <si>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</si>
  <si>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</si>
  <si>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</si>
  <si>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</si>
  <si>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</si>
  <si>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</si>
  <si>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</si>
  <si>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</si>
  <si>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</si>
  <si>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</si>
  <si>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</si>
  <si>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</si>
  <si>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</si>
  <si>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</si>
  <si>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</si>
  <si>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</si>
  <si>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</si>
  <si>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</si>
  <si>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</si>
  <si>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</si>
  <si>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</si>
  <si>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</si>
  <si>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</si>
  <si>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</si>
  <si>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</si>
  <si>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</si>
  <si>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</si>
  <si>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</si>
  <si>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</si>
  <si>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</si>
  <si>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</si>
  <si>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</si>
  <si>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</si>
  <si>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</si>
  <si>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</si>
  <si>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</si>
  <si>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</si>
  <si>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</si>
  <si>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</si>
  <si>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</si>
  <si>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</si>
  <si>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</si>
  <si>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</si>
  <si>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</si>
  <si>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</si>
  <si>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</si>
  <si>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</si>
  <si>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</si>
  <si>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</si>
  <si>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</si>
  <si>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</si>
  <si>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</si>
  <si>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</si>
  <si>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</si>
  <si>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</si>
  <si>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</si>
  <si>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</si>
  <si>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</si>
  <si>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</si>
  <si>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</si>
  <si>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</si>
  <si>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</si>
  <si>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</si>
  <si>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</si>
  <si>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</si>
  <si>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</si>
  <si>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</si>
  <si>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</si>
  <si>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</si>
  <si>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</si>
  <si>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</si>
  <si>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</si>
  <si>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</si>
  <si>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</si>
  <si>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</si>
  <si>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</si>
  <si>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</si>
  <si>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</si>
  <si>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</si>
  <si>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</si>
  <si>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</si>
  <si>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</si>
  <si>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</si>
  <si>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</si>
  <si>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</si>
  <si>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</si>
  <si>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</si>
  <si>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</si>
  <si>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</si>
  <si>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</si>
  <si>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</si>
  <si>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</si>
  <si>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</si>
  <si>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</si>
  <si>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</si>
  <si>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</si>
  <si>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</si>
  <si>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</si>
  <si>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</si>
  <si>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</si>
  <si>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</si>
  <si>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</si>
  <si>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</si>
  <si>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</si>
  <si>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</si>
  <si>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</si>
  <si>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</si>
  <si>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</si>
  <si>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</si>
  <si>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</si>
  <si>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</si>
  <si>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</si>
  <si>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</si>
  <si>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</si>
  <si>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</si>
  <si>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</si>
  <si>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</si>
  <si>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</si>
  <si>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</si>
  <si>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</si>
  <si>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</si>
  <si>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</si>
  <si>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</si>
  <si>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</si>
  <si>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</si>
  <si>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</si>
  <si>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</si>
  <si>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</si>
  <si>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</si>
  <si>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</si>
  <si>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</si>
  <si>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</si>
  <si>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</si>
  <si>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</si>
  <si>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</si>
  <si>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</si>
  <si>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</si>
  <si>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</si>
  <si>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</si>
  <si>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</si>
  <si>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</si>
  <si>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</si>
  <si>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</si>
  <si>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</si>
  <si>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</si>
  <si>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</si>
  <si>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</si>
  <si>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</si>
  <si>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</si>
  <si>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</si>
  <si>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</si>
  <si>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</si>
  <si>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</si>
  <si>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</si>
  <si>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</si>
  <si>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</si>
  <si>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</si>
  <si>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</si>
  <si>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</si>
  <si>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</si>
  <si>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</si>
  <si>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</si>
  <si>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</si>
  <si>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</si>
  <si>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</si>
  <si>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</si>
  <si>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</si>
  <si>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</si>
  <si>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</si>
  <si>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</si>
  <si>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</si>
  <si>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</si>
  <si>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</si>
  <si>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</si>
  <si>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</si>
  <si>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</si>
  <si>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</si>
  <si>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</si>
  <si>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</si>
  <si>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</si>
  <si>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</si>
  <si>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</si>
  <si>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</si>
  <si>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</si>
  <si>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</si>
  <si>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</si>
  <si>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</si>
  <si>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</si>
  <si>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</si>
  <si>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</si>
  <si>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</si>
  <si>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</si>
  <si>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</si>
  <si>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</si>
  <si>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</si>
  <si>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</si>
  <si>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</si>
  <si>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</si>
  <si>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</si>
  <si>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</si>
  <si>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</si>
  <si>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</si>
  <si>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</si>
  <si>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</si>
  <si>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</si>
  <si>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</si>
  <si>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</si>
  <si>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</si>
  <si>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</si>
  <si>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</si>
  <si>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</si>
  <si>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</si>
  <si>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</si>
  <si>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</si>
  <si>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</si>
  <si>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</si>
  <si>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</si>
  <si>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</si>
  <si>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</si>
  <si>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</si>
  <si>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</si>
  <si>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</si>
  <si>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</si>
  <si>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</si>
  <si>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</si>
  <si>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</si>
  <si>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</si>
  <si>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</si>
  <si>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</si>
  <si>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</si>
  <si>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</si>
  <si>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</si>
  <si>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</si>
  <si>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</si>
  <si>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</si>
  <si>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</si>
  <si>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</si>
  <si>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</si>
  <si>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</si>
  <si>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</si>
  <si>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</si>
  <si>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</si>
  <si>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</si>
  <si>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</si>
  <si>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</si>
  <si>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</si>
  <si>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</si>
  <si>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</si>
  <si>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</si>
  <si>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</si>
  <si>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</si>
  <si>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</si>
  <si>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</si>
  <si>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</si>
  <si>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</si>
  <si>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</si>
  <si>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</si>
  <si>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</si>
  <si>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</si>
  <si>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</si>
  <si>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</si>
  <si>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</si>
  <si>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</si>
  <si>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</si>
  <si>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</si>
  <si>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</si>
  <si>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</si>
  <si>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</si>
  <si>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</si>
  <si>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</si>
  <si>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</si>
  <si>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</si>
  <si>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</si>
  <si>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</si>
  <si>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</si>
  <si>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</si>
  <si>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</si>
  <si>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</si>
  <si>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</si>
  <si>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</si>
  <si>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</si>
  <si>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</si>
  <si>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</si>
  <si>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</si>
  <si>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</si>
  <si>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</si>
  <si>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</si>
  <si>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</si>
  <si>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</si>
  <si>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</si>
  <si>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</si>
  <si>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</si>
  <si>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</si>
  <si>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</si>
  <si>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</si>
  <si>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</si>
  <si>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</si>
  <si>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</si>
  <si>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</si>
  <si>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</si>
  <si>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</si>
  <si>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</si>
  <si>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</si>
  <si>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</si>
  <si>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</si>
  <si>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</si>
  <si>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</si>
  <si>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</si>
  <si>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</si>
  <si>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</si>
  <si>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</si>
  <si>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</si>
  <si>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</si>
  <si>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</si>
  <si>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</si>
  <si>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</si>
  <si>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</si>
  <si>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</si>
  <si>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</si>
  <si>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</si>
  <si>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</si>
  <si>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</si>
  <si>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</si>
  <si>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</si>
  <si>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</si>
  <si>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</si>
  <si>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</si>
  <si>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</si>
  <si>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</si>
  <si>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</si>
  <si>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</si>
  <si>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</si>
  <si>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</si>
  <si>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</si>
  <si>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</si>
  <si>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</si>
  <si>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</si>
  <si>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</si>
  <si>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</si>
  <si>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</si>
  <si>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</si>
  <si>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</si>
  <si>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</si>
  <si>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</si>
  <si>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</si>
  <si>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</si>
  <si>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</si>
  <si>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</si>
  <si>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</si>
  <si>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</si>
  <si>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</si>
  <si>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</si>
  <si>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</si>
  <si>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</si>
  <si>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</si>
  <si>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</si>
  <si>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</si>
  <si>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</si>
  <si>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</si>
  <si>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</si>
  <si>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</si>
  <si>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</si>
  <si>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</si>
  <si>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</si>
  <si>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</si>
  <si>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</si>
  <si>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</si>
  <si>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</si>
  <si>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</si>
  <si>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</si>
  <si>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</si>
  <si>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</si>
  <si>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</si>
  <si>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</si>
  <si>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</si>
  <si>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</si>
  <si>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</si>
  <si>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</si>
  <si>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</si>
  <si>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</si>
  <si>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</si>
  <si>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</si>
  <si>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</si>
  <si>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</si>
  <si>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</si>
  <si>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</si>
  <si>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</si>
  <si>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</si>
  <si>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</si>
  <si>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</si>
  <si>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</si>
  <si>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</si>
  <si>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</si>
  <si>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</si>
  <si>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</si>
  <si>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</si>
  <si>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</si>
  <si>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</si>
  <si>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</si>
  <si>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</si>
  <si>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</si>
  <si>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</si>
  <si>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</si>
  <si>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</si>
  <si>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</si>
  <si>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</si>
  <si>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</si>
  <si>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</si>
  <si>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</si>
  <si>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</si>
  <si>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</si>
  <si>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</si>
  <si>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</si>
  <si>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</si>
  <si>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</si>
  <si>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</si>
  <si>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</si>
  <si>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</si>
  <si>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</si>
  <si>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</si>
  <si>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</si>
  <si>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</si>
  <si>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</si>
  <si>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</si>
  <si>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</si>
  <si>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</si>
  <si>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</si>
  <si>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</si>
  <si>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</si>
  <si>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</si>
  <si>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</si>
  <si>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</si>
  <si>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</si>
  <si>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</si>
  <si>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</si>
  <si>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</si>
  <si>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</si>
  <si>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</si>
  <si>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</si>
  <si>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</si>
  <si>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</si>
  <si>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</si>
  <si>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</si>
  <si>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</si>
  <si>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</si>
  <si>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</si>
  <si>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</si>
  <si>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</si>
  <si>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</si>
  <si>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</si>
  <si>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</si>
  <si>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</si>
  <si>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</si>
  <si>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</si>
  <si>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</si>
  <si>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</si>
  <si>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</si>
  <si>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</si>
  <si>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</si>
  <si>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</si>
  <si>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</si>
  <si>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</si>
  <si>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</si>
  <si>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</si>
  <si>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</si>
  <si>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</si>
  <si>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</si>
  <si>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</si>
  <si>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</si>
  <si>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</si>
  <si>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</si>
  <si>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</si>
  <si>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</si>
  <si>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</si>
  <si>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</si>
  <si>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</si>
  <si>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</si>
  <si>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</si>
  <si>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</si>
  <si>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</si>
  <si>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</si>
  <si>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</si>
  <si>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</si>
  <si>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</si>
  <si>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</si>
  <si>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</si>
  <si>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</si>
  <si>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</si>
  <si>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</si>
  <si>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</si>
  <si>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</si>
  <si>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</si>
  <si>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</si>
  <si>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</si>
  <si>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</si>
  <si>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</si>
  <si>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</si>
  <si>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</si>
  <si>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</si>
  <si>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</si>
  <si>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</si>
  <si>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</si>
  <si>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</si>
  <si>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</si>
  <si>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</si>
  <si>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</si>
  <si>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</si>
  <si>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</si>
  <si>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</si>
  <si>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</si>
  <si>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</si>
  <si>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</si>
  <si>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</si>
  <si>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</si>
  <si>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</si>
  <si>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</si>
  <si>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</si>
  <si>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</si>
  <si>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</si>
  <si>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</si>
  <si>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</si>
  <si>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</si>
  <si>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</si>
  <si>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</si>
  <si>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</si>
  <si>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</si>
  <si>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</si>
  <si>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</si>
  <si>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</si>
  <si>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</si>
  <si>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</si>
  <si>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</si>
  <si>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</si>
  <si>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</si>
  <si>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</si>
  <si>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</si>
  <si>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</si>
  <si>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</si>
  <si>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</si>
  <si>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</si>
  <si>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</si>
  <si>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</si>
  <si>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</si>
  <si>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</si>
  <si>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</si>
  <si>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</si>
  <si>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</si>
  <si>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</si>
  <si>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</si>
  <si>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</si>
  <si>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</si>
  <si>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</si>
  <si>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</si>
  <si>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</si>
  <si>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</si>
  <si>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</si>
  <si>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</si>
  <si>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</si>
  <si>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</si>
  <si>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</si>
  <si>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</si>
  <si>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</si>
  <si>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</si>
  <si>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</si>
  <si>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</si>
  <si>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</si>
  <si>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</si>
  <si>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</si>
  <si>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</si>
  <si>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</si>
  <si>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</si>
  <si>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</si>
  <si>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</si>
  <si>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</si>
  <si>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</si>
  <si>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</si>
  <si>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</si>
  <si>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</si>
  <si>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</si>
  <si>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</si>
  <si>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</si>
  <si>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</si>
  <si>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</si>
  <si>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</si>
  <si>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</si>
  <si>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</si>
  <si>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</si>
  <si>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</si>
  <si>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</si>
  <si>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</si>
  <si>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</si>
  <si>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</si>
  <si>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</si>
  <si>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</si>
  <si>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</si>
  <si>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</si>
  <si>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</si>
  <si>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</si>
  <si>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</si>
  <si>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</si>
  <si>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</si>
  <si>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</si>
  <si>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</si>
  <si>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</si>
  <si>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</si>
  <si>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</si>
  <si>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</si>
  <si>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</si>
  <si>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</si>
  <si>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</si>
  <si>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</si>
  <si>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</si>
  <si>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</si>
  <si>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</si>
  <si>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</si>
  <si>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</si>
  <si>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</si>
  <si>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</si>
  <si>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</si>
  <si>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</si>
  <si>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</si>
  <si>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</si>
  <si>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</si>
  <si>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</si>
  <si>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</si>
  <si>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</si>
  <si>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</si>
  <si>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</si>
  <si>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</si>
  <si>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</si>
  <si>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</si>
  <si>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</si>
  <si>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</si>
  <si>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</si>
  <si>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</si>
  <si>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</si>
  <si>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</si>
  <si>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</si>
  <si>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</si>
  <si>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</si>
  <si>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</si>
  <si>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</si>
  <si>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</si>
  <si>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</si>
  <si>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</si>
  <si>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</si>
  <si>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</si>
  <si>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</si>
  <si>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</si>
  <si>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</si>
  <si>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</si>
  <si>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</si>
  <si>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</si>
  <si>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</si>
  <si>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</si>
  <si>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</si>
  <si>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</si>
  <si>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</si>
  <si>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</si>
  <si>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</si>
  <si>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</si>
  <si>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</si>
  <si>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</si>
  <si>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</si>
  <si>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</si>
  <si>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</si>
  <si>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</si>
  <si>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</si>
  <si>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</si>
  <si>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</si>
  <si>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</si>
  <si>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</si>
  <si>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</si>
  <si>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</si>
  <si>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</si>
  <si>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</si>
  <si>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</si>
  <si>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</si>
  <si>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</si>
  <si>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</si>
  <si>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</si>
  <si>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</si>
  <si>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</si>
  <si>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</si>
  <si>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</si>
  <si>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</si>
  <si>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</si>
  <si>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</si>
  <si>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</si>
  <si>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</si>
  <si>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</si>
  <si>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</si>
  <si>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</si>
  <si>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</si>
  <si>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</si>
  <si>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</si>
  <si>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</si>
  <si>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</si>
  <si>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</si>
  <si>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</si>
  <si>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</si>
  <si>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</si>
  <si>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</si>
  <si>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</si>
  <si>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</si>
  <si>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</si>
  <si>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</si>
  <si>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</si>
  <si>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</si>
  <si>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</si>
  <si>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</si>
  <si>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</si>
  <si>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</si>
  <si>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</si>
  <si>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</si>
  <si>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</si>
  <si>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</si>
  <si>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</si>
  <si>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</si>
  <si>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</si>
  <si>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</si>
  <si>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</si>
  <si>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</si>
  <si>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</si>
  <si>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</si>
  <si>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</si>
  <si>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</si>
  <si>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</si>
  <si>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</si>
  <si>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</si>
  <si>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</si>
  <si>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</si>
  <si>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</si>
  <si>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</si>
  <si>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</si>
  <si>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</si>
  <si>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</si>
  <si>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</si>
  <si>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</si>
  <si>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</si>
  <si>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</si>
  <si>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</si>
  <si>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</si>
  <si>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</si>
  <si>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</si>
  <si>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</si>
  <si>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</si>
  <si>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</si>
  <si>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</si>
  <si>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</si>
  <si>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</si>
  <si>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</si>
  <si>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</si>
  <si>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</si>
  <si>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</si>
  <si>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</si>
  <si>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</si>
  <si>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</si>
  <si>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</si>
  <si>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</si>
  <si>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</si>
  <si>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</si>
  <si>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</si>
  <si>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</si>
  <si>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</si>
  <si>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</si>
  <si>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</si>
  <si>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</si>
  <si>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</si>
  <si>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</si>
  <si>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</si>
  <si>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</si>
  <si>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</si>
  <si>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</si>
  <si>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</si>
  <si>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</si>
  <si>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</si>
  <si>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</si>
  <si>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</si>
  <si>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</si>
  <si>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</si>
  <si>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</si>
  <si>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</si>
  <si>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</si>
  <si>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</si>
  <si>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</si>
  <si>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</si>
  <si>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</si>
  <si>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</si>
  <si>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</si>
  <si>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</si>
  <si>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</si>
  <si>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</si>
  <si>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</si>
  <si>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</si>
  <si>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</si>
  <si>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</si>
  <si>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</si>
  <si>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</si>
  <si>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</si>
  <si>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</si>
  <si>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</si>
  <si>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</si>
  <si>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</si>
  <si>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</si>
  <si>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</si>
  <si>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</si>
  <si>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</si>
  <si>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</si>
  <si>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</si>
  <si>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</si>
  <si>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</si>
  <si>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</si>
  <si>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</si>
  <si>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</si>
  <si>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</si>
  <si>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</si>
  <si>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</si>
  <si>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</si>
  <si>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</si>
  <si>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</si>
  <si>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</si>
  <si>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</si>
  <si>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</si>
  <si>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</si>
  <si>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</si>
  <si>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</si>
  <si>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</si>
  <si>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</si>
  <si>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</si>
  <si>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</si>
  <si>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</si>
  <si>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</si>
  <si>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</si>
  <si>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</si>
  <si>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</si>
  <si>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</si>
  <si>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</si>
  <si>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</si>
  <si>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</si>
  <si>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</si>
  <si>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</si>
  <si>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</si>
  <si>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</si>
  <si>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</si>
  <si>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</si>
  <si>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</si>
  <si>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</si>
  <si>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</si>
  <si>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</si>
  <si>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</si>
  <si>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</si>
  <si>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</si>
  <si>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</si>
  <si>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</si>
  <si>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</si>
  <si>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</si>
  <si>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</si>
  <si>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</si>
  <si>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</si>
  <si>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</si>
  <si>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</si>
  <si>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</si>
  <si>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</si>
  <si>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</si>
  <si>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</si>
  <si>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</si>
  <si>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</si>
  <si>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</si>
  <si>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</si>
  <si>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</si>
  <si>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</si>
  <si>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</si>
  <si>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</si>
  <si>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</si>
  <si>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</si>
  <si>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</si>
  <si>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</si>
  <si>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</si>
  <si>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</si>
  <si>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</si>
  <si>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</si>
  <si>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</si>
  <si>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</si>
  <si>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</si>
  <si>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</si>
  <si>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</si>
  <si>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</si>
  <si>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</si>
  <si>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</si>
  <si>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</si>
  <si>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</si>
  <si>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</si>
  <si>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</si>
  <si>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</si>
  <si>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</si>
  <si>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</si>
  <si>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</si>
  <si>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</si>
  <si>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</si>
  <si>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</si>
  <si>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</si>
  <si>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</si>
  <si>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</si>
  <si>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</si>
  <si>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</si>
  <si>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</si>
  <si>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</si>
  <si>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</si>
  <si>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</si>
  <si>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</si>
  <si>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</si>
  <si>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</si>
  <si>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</si>
  <si>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</si>
  <si>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</si>
  <si>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</si>
  <si>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</si>
  <si>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</si>
  <si>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</si>
  <si>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</si>
  <si>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</si>
  <si>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</si>
  <si>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</si>
  <si>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</si>
  <si>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</si>
  <si>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</si>
  <si>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</si>
  <si>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</si>
  <si>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</si>
  <si>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</si>
  <si>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</si>
  <si>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</si>
  <si>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</si>
  <si>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</si>
  <si>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</si>
  <si>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</si>
  <si>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</si>
  <si>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</si>
  <si>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</si>
  <si>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</si>
  <si>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</si>
  <si>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</si>
  <si>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</si>
  <si>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</si>
  <si>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</si>
  <si>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</si>
  <si>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</si>
  <si>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</si>
  <si>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</si>
  <si>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</si>
  <si>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</si>
  <si>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</si>
  <si>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</si>
  <si>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</si>
  <si>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</si>
  <si>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</si>
  <si>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</si>
  <si>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</si>
  <si>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</si>
  <si>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</si>
  <si>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</si>
  <si>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</si>
  <si>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</si>
  <si>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</si>
  <si>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</si>
  <si>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</si>
  <si>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</si>
  <si>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</si>
  <si>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</si>
  <si>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</si>
  <si>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</si>
  <si>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</si>
  <si>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</si>
  <si>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</si>
  <si>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</si>
  <si>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</si>
  <si>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</si>
  <si>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</si>
  <si>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</si>
  <si>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</si>
  <si>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</si>
  <si>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</si>
  <si>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</si>
  <si>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</si>
  <si>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</si>
  <si>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</si>
  <si>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</si>
  <si>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</si>
  <si>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</si>
  <si>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</si>
  <si>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</si>
  <si>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</si>
  <si>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</si>
  <si>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</si>
  <si>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</si>
  <si>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</si>
  <si>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</si>
  <si>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</si>
  <si>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</si>
  <si>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</si>
  <si>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</si>
  <si>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</si>
  <si>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</si>
  <si>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</si>
  <si>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</si>
  <si>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</si>
  <si>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</si>
  <si>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</si>
  <si>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</si>
  <si>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</si>
  <si>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</si>
  <si>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</si>
  <si>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</si>
  <si>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</si>
  <si>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</si>
  <si>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</si>
  <si>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</si>
  <si>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</si>
  <si>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</si>
  <si>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</si>
  <si>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</si>
  <si>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</si>
  <si>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</si>
  <si>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</si>
  <si>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</si>
  <si>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</si>
  <si>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</si>
  <si>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</si>
  <si>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</si>
  <si>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</si>
  <si>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</si>
  <si>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</si>
  <si>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</si>
  <si>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</si>
  <si>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</si>
  <si>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</si>
  <si>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</si>
  <si>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</si>
  <si>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</si>
  <si>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</si>
  <si>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</si>
  <si>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</si>
  <si>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</si>
  <si>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</si>
  <si>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</si>
  <si>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</si>
  <si>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</si>
  <si>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</si>
  <si>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</si>
  <si>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</si>
  <si>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</si>
  <si>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</si>
  <si>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</si>
  <si>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</si>
  <si>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</si>
  <si>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</si>
  <si>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</si>
  <si>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</si>
  <si>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</si>
  <si>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</si>
  <si>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</si>
  <si>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</si>
  <si>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</si>
  <si>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</si>
  <si>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</si>
  <si>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</si>
  <si>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</si>
  <si>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</si>
  <si>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</si>
  <si>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</si>
  <si>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</si>
  <si>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</si>
  <si>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</si>
  <si>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</si>
  <si>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</si>
  <si>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</si>
  <si>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</si>
  <si>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</si>
  <si>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</si>
  <si>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</si>
  <si>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</si>
  <si>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</si>
  <si>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</si>
  <si>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</si>
  <si>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</si>
  <si>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</si>
  <si>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</si>
  <si>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</si>
  <si>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</si>
  <si>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</si>
  <si>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</si>
  <si>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</si>
  <si>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</si>
  <si>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</si>
  <si>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</si>
  <si>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</si>
  <si>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</si>
  <si>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</si>
  <si>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</si>
  <si>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</si>
  <si>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</si>
  <si>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</si>
  <si>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</si>
  <si>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</si>
  <si>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</si>
  <si>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</si>
  <si>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</si>
  <si>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</si>
  <si>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</si>
  <si>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</si>
  <si>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</si>
  <si>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</si>
  <si>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</si>
  <si>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</si>
  <si>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</si>
  <si>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</si>
  <si>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</si>
  <si>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</si>
  <si>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</si>
  <si>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</si>
  <si>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</si>
  <si>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</si>
  <si>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</si>
  <si>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</si>
  <si>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</si>
  <si>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</si>
  <si>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</si>
  <si>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</si>
  <si>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</si>
  <si>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</si>
  <si>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</si>
  <si>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</si>
  <si>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</si>
  <si>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</si>
  <si>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</si>
  <si>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</si>
  <si>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</si>
  <si>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</si>
  <si>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</si>
  <si>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</si>
  <si>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</si>
  <si>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</si>
  <si>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</si>
  <si>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</si>
  <si>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</si>
  <si>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</si>
  <si>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</si>
  <si>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</si>
  <si>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</si>
  <si>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</si>
  <si>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</si>
  <si>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</si>
  <si>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</si>
  <si>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</si>
  <si>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</si>
  <si>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</si>
  <si>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</si>
  <si>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</si>
  <si>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</si>
  <si>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</si>
  <si>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</si>
  <si>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</si>
  <si>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</si>
  <si>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</si>
  <si>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</si>
  <si>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</si>
  <si>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</si>
  <si>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</si>
  <si>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</si>
  <si>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</si>
  <si>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</si>
  <si>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</si>
  <si>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</si>
  <si>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</si>
  <si>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</si>
  <si>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</si>
  <si>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</si>
  <si>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</si>
  <si>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</si>
  <si>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</si>
  <si>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</si>
  <si>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</si>
  <si>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</si>
  <si>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</si>
  <si>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</si>
  <si>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</si>
  <si>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</si>
  <si>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</si>
  <si>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</si>
  <si>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</si>
  <si>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</si>
  <si>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</si>
  <si>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</si>
  <si>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</si>
  <si>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</si>
  <si>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</si>
  <si>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</si>
  <si>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</si>
  <si>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</si>
  <si>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</si>
  <si>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</si>
  <si>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</si>
  <si>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</si>
  <si>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</si>
  <si>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</si>
  <si>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</si>
  <si>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</si>
  <si>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</si>
  <si>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</si>
  <si>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</si>
  <si>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</si>
  <si>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</si>
  <si>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</si>
  <si>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</si>
  <si>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</si>
  <si>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</si>
  <si>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</si>
  <si>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</si>
  <si>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</si>
  <si>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</si>
  <si>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</si>
  <si>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</si>
  <si>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</si>
  <si>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</si>
  <si>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</si>
  <si>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</si>
  <si>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</si>
  <si>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</si>
  <si>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</si>
  <si>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</si>
  <si>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</si>
  <si>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</si>
  <si>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</si>
  <si>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</si>
  <si>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</si>
  <si>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</si>
  <si>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</si>
  <si>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</si>
  <si>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</si>
  <si>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</si>
  <si>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</si>
  <si>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</si>
  <si>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</si>
  <si>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</si>
  <si>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</si>
  <si>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</si>
  <si>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</si>
  <si>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</si>
  <si>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</si>
  <si>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</si>
  <si>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</si>
  <si>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</si>
  <si>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</si>
  <si>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</si>
  <si>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</si>
  <si>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</si>
  <si>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</si>
  <si>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</si>
  <si>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</si>
  <si>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</si>
  <si>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</si>
  <si>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</si>
  <si>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</si>
  <si>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</si>
  <si>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</si>
  <si>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</si>
  <si>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</si>
  <si>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</si>
  <si>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</si>
  <si>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</si>
  <si>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</si>
  <si>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</si>
  <si>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</si>
  <si>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</si>
  <si>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</si>
  <si>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</si>
  <si>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</si>
  <si>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</si>
  <si>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</si>
  <si>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</si>
  <si>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</si>
  <si>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</si>
  <si>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</si>
  <si>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</si>
  <si>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</si>
  <si>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</si>
  <si>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</si>
  <si>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</si>
  <si>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</si>
  <si>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</si>
  <si>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</si>
  <si>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</si>
  <si>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</si>
  <si>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</si>
  <si>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</si>
  <si>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</si>
  <si>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</si>
  <si>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</si>
  <si>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</si>
  <si>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</si>
  <si>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</si>
  <si>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</si>
  <si>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</si>
  <si>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</si>
  <si>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</si>
  <si>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</si>
  <si>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</si>
  <si>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</si>
  <si>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</si>
  <si>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</si>
  <si>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</si>
  <si>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</si>
  <si>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</si>
  <si>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</si>
  <si>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</si>
  <si>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</si>
  <si>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</si>
  <si>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</si>
  <si>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</si>
  <si>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</si>
  <si>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</si>
  <si>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</si>
  <si>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</si>
  <si>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</si>
  <si>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</si>
  <si>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</si>
  <si>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</si>
  <si>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</si>
  <si>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</si>
  <si>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</si>
  <si>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</si>
  <si>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</si>
  <si>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</si>
  <si>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</si>
  <si>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</si>
  <si>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</si>
  <si>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</si>
  <si>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</si>
  <si>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</si>
  <si>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</si>
  <si>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</si>
  <si>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</si>
  <si>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</si>
  <si>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</si>
  <si>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</si>
  <si>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</si>
  <si>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</si>
  <si>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</si>
  <si>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</si>
  <si>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</si>
  <si>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</si>
  <si>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</si>
  <si>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</si>
  <si>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</si>
  <si>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</si>
  <si>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</si>
  <si>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</si>
  <si>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</si>
  <si>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</si>
  <si>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</si>
  <si>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</si>
  <si>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</si>
  <si>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</si>
  <si>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</si>
  <si>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</si>
  <si>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</si>
  <si>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</si>
  <si>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</si>
  <si>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</si>
  <si>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</si>
  <si>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</si>
  <si>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</si>
  <si>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</si>
  <si>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</si>
  <si>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</si>
  <si>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</si>
  <si>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</si>
  <si>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</si>
  <si>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</si>
  <si>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</si>
  <si>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</si>
  <si>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</si>
  <si>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</si>
  <si>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</si>
  <si>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</si>
  <si>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</si>
  <si>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</si>
  <si>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</si>
  <si>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</si>
  <si>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</si>
  <si>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</si>
  <si>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</si>
  <si>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</si>
  <si>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</si>
  <si>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</si>
  <si>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</si>
  <si>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</si>
  <si>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</si>
  <si>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</si>
  <si>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</si>
  <si>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</si>
  <si>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</si>
  <si>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</si>
  <si>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</si>
  <si>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</si>
  <si>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</si>
  <si>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</si>
  <si>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</si>
  <si>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</si>
  <si>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</si>
  <si>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</si>
  <si>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</si>
  <si>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</si>
  <si>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</si>
  <si>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</si>
  <si>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</si>
  <si>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</si>
  <si>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</si>
  <si>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</si>
  <si>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</si>
  <si>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</si>
  <si>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</si>
  <si>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</si>
  <si>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</si>
  <si>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</si>
  <si>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</si>
  <si>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</si>
  <si>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</si>
  <si>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</si>
  <si>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</si>
  <si>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</si>
  <si>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</si>
  <si>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</si>
  <si>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</si>
  <si>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</si>
  <si>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</si>
  <si>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</si>
  <si>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</si>
  <si>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</si>
  <si>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</si>
  <si>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</si>
  <si>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</si>
  <si>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</si>
  <si>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</si>
  <si>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</si>
  <si>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</si>
  <si>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</si>
  <si>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</si>
  <si>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</si>
  <si>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</si>
  <si>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</si>
  <si>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</si>
  <si>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</si>
  <si>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</si>
  <si>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</si>
  <si>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</si>
  <si>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</si>
  <si>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</si>
  <si>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</si>
  <si>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</si>
  <si>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</si>
  <si>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</si>
  <si>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</si>
  <si>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</si>
  <si>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</si>
  <si>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</si>
  <si>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</si>
  <si>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</si>
  <si>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</si>
  <si>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</si>
  <si>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</si>
  <si>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</si>
  <si>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</si>
  <si>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</si>
  <si>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</si>
  <si>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</si>
  <si>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</si>
  <si>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</si>
  <si>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</si>
  <si>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</si>
  <si>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</si>
  <si>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</si>
  <si>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</si>
  <si>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</si>
  <si>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</si>
  <si>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</si>
  <si>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</si>
  <si>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</si>
  <si>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</si>
  <si>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</si>
  <si>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</si>
  <si>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</si>
  <si>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</si>
  <si>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</si>
  <si>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</si>
  <si>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</si>
  <si>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</si>
  <si>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</si>
  <si>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</si>
  <si>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</si>
  <si>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</si>
  <si>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</si>
  <si>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</si>
  <si>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</si>
  <si>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</si>
  <si>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</si>
  <si>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</si>
  <si>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</si>
  <si>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</si>
  <si>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</si>
  <si>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</si>
  <si>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</si>
  <si>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</si>
  <si>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</si>
  <si>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</si>
  <si>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</si>
  <si>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</si>
  <si>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</si>
  <si>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</si>
  <si>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</si>
  <si>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</si>
  <si>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</si>
  <si>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</si>
  <si>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</si>
  <si>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</si>
  <si>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</si>
  <si>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</si>
  <si>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</si>
  <si>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</si>
  <si>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</si>
  <si>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</si>
  <si>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</si>
  <si>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</si>
  <si>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</si>
  <si>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</si>
  <si>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</si>
  <si>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</si>
  <si>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</si>
  <si>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</si>
  <si>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</si>
  <si>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</si>
  <si>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</si>
  <si>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</si>
  <si>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</si>
  <si>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</si>
  <si>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</si>
  <si>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</si>
  <si>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</si>
  <si>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</si>
  <si>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</si>
  <si>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</si>
  <si>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</si>
  <si>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</si>
  <si>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</si>
  <si>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</si>
  <si>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</si>
  <si>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</si>
  <si>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</si>
  <si>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</si>
  <si>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</si>
  <si>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</si>
  <si>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</si>
  <si>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</si>
  <si>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</si>
  <si>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</si>
  <si>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</si>
  <si>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</si>
  <si>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</si>
  <si>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</si>
  <si>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</si>
  <si>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</si>
  <si>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</si>
  <si>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</si>
  <si>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</si>
  <si>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</si>
  <si>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</si>
  <si>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</si>
  <si>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</si>
  <si>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</si>
  <si>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</si>
  <si>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</si>
  <si>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</si>
  <si>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</si>
  <si>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</si>
  <si>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</si>
  <si>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</si>
  <si>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</si>
  <si>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</si>
  <si>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</si>
  <si>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</si>
  <si>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</si>
  <si>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</si>
  <si>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</si>
  <si>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</si>
  <si>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</si>
  <si>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</si>
  <si>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</si>
  <si>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</si>
  <si>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</si>
  <si>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</si>
  <si>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</si>
  <si>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</si>
  <si>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</si>
  <si>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</si>
  <si>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</si>
  <si>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</si>
  <si>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</si>
  <si>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</si>
  <si>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</si>
  <si>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</si>
  <si>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</si>
  <si>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</si>
  <si>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</si>
  <si>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</si>
  <si>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</si>
  <si>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</si>
  <si>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</si>
  <si>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</si>
  <si>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</si>
  <si>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</si>
  <si>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</si>
  <si>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</si>
  <si>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</si>
  <si>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</si>
  <si>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</si>
  <si>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</si>
  <si>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</si>
  <si>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</si>
  <si>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</si>
  <si>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</si>
  <si>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</si>
  <si>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</si>
  <si>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</si>
  <si>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</si>
  <si>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</si>
  <si>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</si>
  <si>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</si>
  <si>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</si>
  <si>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</si>
  <si>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</si>
  <si>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</si>
  <si>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</si>
  <si>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</si>
  <si>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</si>
  <si>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</si>
  <si>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</si>
  <si>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</si>
  <si>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</si>
  <si>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</si>
  <si>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</si>
  <si>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</si>
  <si>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</si>
  <si>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</si>
  <si>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</si>
  <si>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</si>
  <si>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</si>
  <si>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</si>
  <si>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</si>
  <si>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</si>
  <si>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</si>
  <si>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</si>
  <si>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</si>
  <si>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</si>
  <si>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</si>
  <si>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</si>
  <si>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</si>
  <si>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</si>
  <si>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</si>
  <si>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</si>
  <si>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</si>
  <si>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</si>
  <si>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</si>
  <si>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</si>
  <si>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</si>
  <si>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</si>
  <si>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</si>
  <si>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</si>
  <si>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</si>
  <si>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</si>
  <si>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</si>
  <si>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</si>
  <si>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</si>
  <si>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</si>
  <si>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</si>
  <si>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</si>
  <si>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</si>
  <si>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</si>
  <si>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</si>
  <si>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</si>
  <si>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</si>
  <si>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</si>
  <si>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</si>
  <si>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</si>
  <si>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</si>
  <si>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</si>
  <si>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</si>
  <si>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</si>
  <si>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</si>
  <si>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</si>
  <si>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</si>
  <si>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</si>
  <si>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</si>
  <si>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</si>
  <si>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</si>
  <si>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</si>
  <si>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</si>
  <si>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</si>
  <si>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</si>
  <si>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</si>
  <si>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</si>
  <si>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</si>
  <si>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</si>
  <si>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</si>
  <si>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</si>
  <si>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</si>
  <si>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</si>
  <si>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</si>
  <si>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</si>
  <si>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</si>
  <si>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</si>
  <si>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</si>
  <si>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</si>
  <si>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</si>
  <si>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</si>
  <si>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</si>
  <si>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</si>
  <si>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</si>
  <si>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</si>
  <si>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</si>
  <si>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</si>
  <si>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</si>
  <si>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</si>
  <si>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</si>
  <si>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</si>
  <si>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</si>
  <si>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</si>
  <si>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</si>
  <si>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</si>
  <si>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</si>
  <si>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</si>
  <si>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</si>
  <si>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</si>
  <si>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</si>
  <si>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</si>
  <si>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</si>
  <si>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</si>
  <si>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</si>
  <si>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</si>
  <si>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</si>
  <si>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</si>
  <si>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</si>
  <si>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</si>
  <si>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</si>
  <si>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</si>
  <si>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</si>
  <si>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</si>
  <si>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</si>
  <si>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</si>
  <si>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</si>
  <si>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</si>
  <si>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</si>
  <si>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</si>
  <si>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</si>
  <si>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</si>
  <si>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</si>
  <si>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</si>
  <si>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</si>
  <si>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</si>
  <si>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</si>
  <si>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</si>
  <si>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</si>
  <si>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</si>
  <si>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</si>
  <si>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</si>
  <si>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</si>
  <si>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</si>
  <si>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</si>
  <si>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</si>
  <si>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</si>
  <si>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</si>
  <si>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</si>
  <si>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</si>
  <si>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</si>
  <si>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</si>
  <si>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</si>
  <si>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</si>
  <si>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</si>
  <si>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</si>
  <si>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</si>
  <si>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</si>
  <si>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</si>
  <si>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</si>
  <si>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</si>
  <si>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</si>
  <si>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</si>
  <si>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</si>
  <si>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</si>
  <si>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</si>
  <si>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</si>
  <si>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</si>
  <si>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</si>
  <si>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</si>
  <si>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</si>
  <si>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</si>
  <si>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</si>
  <si>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</si>
  <si>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</si>
  <si>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</si>
  <si>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</si>
  <si>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</si>
  <si>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</si>
  <si>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</si>
  <si>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</si>
  <si>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</si>
  <si>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</si>
  <si>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</si>
  <si>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</si>
  <si>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</si>
  <si>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</si>
  <si>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</si>
  <si>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</si>
  <si>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</si>
  <si>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</si>
  <si>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</si>
  <si>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</si>
  <si>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</si>
  <si>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</si>
  <si>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</si>
  <si>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</si>
  <si>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</si>
  <si>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</si>
  <si>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</si>
  <si>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</si>
  <si>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</si>
  <si>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</si>
  <si>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</si>
  <si>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</si>
  <si>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</si>
  <si>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</si>
  <si>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</si>
  <si>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</si>
  <si>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</si>
  <si>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</si>
  <si>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</si>
  <si>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</si>
  <si>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</si>
  <si>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</si>
  <si>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</si>
  <si>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</si>
  <si>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</si>
  <si>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</si>
  <si>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</si>
  <si>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</si>
  <si>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</si>
  <si>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</si>
  <si>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</si>
  <si>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</si>
  <si>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</si>
  <si>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</si>
  <si>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</si>
  <si>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</si>
  <si>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</si>
  <si>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</si>
  <si>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</si>
  <si>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</si>
  <si>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</si>
  <si>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</si>
  <si>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</si>
  <si>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</si>
  <si>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</si>
  <si>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</si>
  <si>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</si>
  <si>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</si>
  <si>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</si>
  <si>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</si>
  <si>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</si>
  <si>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</si>
  <si>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</si>
  <si>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</si>
  <si>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</si>
  <si>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</si>
  <si>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</si>
  <si>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</si>
  <si>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</si>
  <si>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</si>
  <si>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</si>
  <si>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</si>
  <si>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</si>
  <si>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</si>
  <si>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</si>
  <si>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</si>
  <si>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</si>
  <si>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</si>
  <si>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</si>
  <si>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</si>
  <si>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</si>
  <si>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</si>
  <si>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</si>
  <si>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</si>
  <si>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</si>
  <si>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</si>
  <si>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</si>
  <si>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</si>
  <si>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</si>
  <si>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</si>
  <si>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</si>
  <si>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</si>
  <si>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</si>
  <si>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</si>
  <si>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</si>
  <si>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</si>
  <si>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</si>
  <si>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</si>
  <si>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</si>
  <si>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</si>
  <si>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</si>
  <si>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</si>
  <si>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</si>
  <si>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</si>
  <si>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</si>
  <si>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</si>
  <si>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</si>
  <si>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</si>
  <si>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</si>
  <si>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</si>
  <si>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</si>
  <si>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</si>
  <si>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</si>
  <si>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</si>
  <si>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</si>
  <si>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</si>
  <si>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</si>
  <si>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</si>
  <si>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</si>
  <si>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</si>
  <si>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</si>
  <si>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</si>
  <si>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</si>
  <si>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</si>
  <si>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</si>
  <si>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</si>
  <si>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</si>
  <si>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</si>
  <si>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</si>
  <si>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</si>
  <si>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</si>
  <si>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</si>
  <si>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</si>
  <si>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</si>
  <si>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</si>
  <si>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</si>
  <si>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</si>
  <si>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</si>
  <si>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</si>
  <si>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</si>
  <si>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</si>
  <si>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</si>
  <si>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</si>
  <si>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</si>
  <si>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</si>
  <si>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</si>
  <si>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</si>
  <si>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</si>
  <si>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</si>
  <si>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</si>
  <si>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</si>
  <si>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</si>
  <si>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</si>
  <si>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</si>
  <si>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</si>
  <si>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</si>
  <si>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</si>
  <si>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</si>
  <si>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</si>
  <si>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</si>
  <si>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</si>
  <si>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</si>
  <si>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</si>
  <si>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</si>
  <si>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</si>
  <si>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</si>
  <si>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</si>
  <si>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</si>
  <si>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</si>
  <si>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</si>
  <si>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</si>
  <si>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</si>
  <si>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</si>
  <si>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</si>
  <si>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</si>
  <si>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</si>
  <si>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</si>
  <si>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</si>
  <si>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</si>
  <si>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</si>
  <si>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</si>
  <si>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</si>
  <si>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</si>
  <si>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</si>
  <si>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</si>
  <si>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</si>
  <si>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</si>
  <si>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</si>
  <si>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</si>
  <si>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</si>
  <si>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</si>
  <si>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</si>
  <si>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</si>
  <si>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</si>
  <si>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</si>
  <si>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</si>
  <si>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</si>
  <si>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</si>
  <si>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</si>
  <si>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</si>
  <si>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</si>
  <si>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</si>
  <si>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</si>
  <si>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</si>
  <si>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</si>
  <si>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</si>
  <si>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</si>
  <si>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</si>
  <si>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</si>
  <si>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</si>
  <si>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</si>
  <si>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</si>
  <si>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</si>
  <si>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</si>
  <si>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</si>
  <si>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</si>
  <si>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</si>
  <si>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</si>
  <si>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</si>
  <si>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</si>
  <si>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</si>
  <si>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</si>
  <si>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</si>
  <si>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</si>
  <si>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</si>
  <si>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</si>
  <si>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</si>
  <si>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</si>
  <si>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</si>
  <si>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</si>
  <si>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</si>
  <si>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</si>
  <si>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</si>
  <si>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</si>
  <si>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</si>
  <si>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</si>
  <si>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</si>
  <si>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</si>
  <si>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</si>
  <si>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</si>
  <si>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</si>
  <si>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</si>
  <si>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</si>
  <si>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</si>
  <si>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</si>
  <si>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</si>
  <si>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</si>
  <si>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</si>
  <si>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</si>
  <si>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</si>
  <si>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</si>
  <si>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</si>
  <si>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</si>
  <si>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</si>
  <si>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</si>
  <si>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</si>
  <si>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</si>
  <si>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</si>
  <si>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</si>
  <si>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</si>
  <si>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</si>
  <si>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</si>
  <si>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</si>
  <si>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</si>
  <si>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</si>
  <si>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</si>
  <si>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</si>
  <si>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</si>
  <si>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</si>
  <si>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</si>
  <si>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</si>
  <si>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</si>
  <si>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</si>
  <si>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</si>
  <si>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</si>
  <si>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</si>
  <si>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</si>
  <si>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</si>
  <si>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</si>
  <si>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</si>
  <si>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</si>
  <si>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</si>
  <si>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</si>
  <si>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</si>
  <si>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</si>
  <si>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</si>
  <si>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</si>
  <si>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</si>
  <si>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</si>
  <si>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</si>
  <si>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</si>
  <si>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</si>
  <si>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</si>
  <si>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</si>
  <si>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</si>
  <si>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</si>
  <si>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</si>
  <si>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</si>
  <si>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</si>
  <si>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</si>
  <si>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</si>
  <si>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</si>
  <si>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</si>
  <si>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</si>
  <si>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</si>
  <si>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</si>
  <si>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</si>
  <si>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</si>
  <si>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</si>
  <si>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</si>
  <si>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</si>
  <si>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</si>
  <si>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</si>
  <si>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</si>
  <si>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</si>
  <si>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</si>
  <si>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</si>
  <si>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</si>
  <si>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</si>
  <si>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</si>
  <si>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</si>
  <si>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</si>
  <si>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</si>
  <si>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</si>
  <si>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</si>
  <si>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</si>
  <si>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</si>
  <si>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</si>
  <si>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</si>
  <si>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</si>
  <si>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</si>
  <si>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</si>
  <si>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</si>
  <si>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</si>
  <si>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</si>
  <si>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</si>
  <si>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</si>
  <si>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</si>
  <si>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</si>
  <si>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</si>
  <si>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</si>
  <si>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</si>
  <si>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</si>
  <si>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</si>
  <si>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</si>
  <si>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</si>
  <si>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</si>
  <si>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</si>
  <si>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</si>
  <si>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</si>
  <si>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</si>
  <si>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</si>
  <si>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</si>
  <si>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</si>
  <si>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</si>
  <si>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</si>
  <si>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</si>
  <si>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</si>
  <si>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</si>
  <si>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</si>
  <si>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</si>
  <si>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</si>
  <si>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</si>
  <si>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</si>
  <si>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</si>
  <si>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</si>
  <si>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</si>
  <si>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</si>
  <si>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</si>
  <si>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</si>
  <si>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</si>
  <si>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</si>
  <si>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</si>
  <si>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</si>
  <si>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</si>
  <si>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</si>
  <si>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</si>
  <si>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</si>
  <si>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</si>
  <si>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</si>
  <si>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</si>
  <si>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</si>
  <si>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</si>
  <si>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</si>
  <si>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</si>
  <si>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</si>
  <si>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</si>
  <si>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</si>
  <si>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</si>
  <si>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</si>
  <si>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</si>
  <si>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</si>
  <si>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</si>
  <si>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</si>
  <si>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</si>
  <si>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</si>
  <si>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</si>
  <si>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</si>
  <si>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</si>
  <si>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</si>
  <si>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</si>
  <si>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</si>
  <si>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</si>
  <si>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</si>
  <si>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</si>
  <si>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</si>
  <si>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</si>
  <si>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</si>
  <si>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</si>
  <si>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</si>
  <si>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</si>
  <si>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</si>
  <si>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</si>
  <si>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</si>
  <si>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</si>
  <si>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</si>
  <si>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</si>
  <si>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</si>
  <si>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</si>
  <si>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</si>
  <si>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</si>
  <si>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</si>
  <si>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</si>
  <si>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</si>
  <si>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</si>
  <si>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</si>
  <si>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</si>
  <si>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</si>
  <si>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</si>
  <si>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</si>
  <si>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</si>
  <si>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</si>
  <si>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</si>
  <si>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</si>
  <si>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</si>
  <si>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</si>
  <si>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</si>
  <si>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</si>
  <si>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</si>
  <si>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</si>
  <si>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</si>
  <si>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</si>
  <si>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</si>
  <si>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</si>
  <si>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</si>
  <si>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</si>
  <si>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</si>
  <si>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</si>
  <si>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</si>
  <si>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</si>
  <si>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</si>
  <si>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</si>
  <si>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</si>
  <si>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</si>
  <si>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</si>
  <si>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</si>
  <si>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</si>
  <si>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</si>
  <si>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</si>
  <si>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</si>
  <si>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</si>
  <si>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</si>
  <si>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</si>
  <si>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</si>
  <si>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</si>
  <si>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</si>
  <si>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</si>
  <si>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</si>
  <si>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</si>
  <si>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</si>
  <si>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</si>
  <si>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</si>
  <si>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</si>
  <si>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</si>
  <si>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</si>
  <si>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</si>
  <si>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</si>
  <si>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</si>
  <si>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</si>
  <si>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</si>
  <si>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</si>
  <si>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</si>
  <si>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</si>
  <si>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</si>
  <si>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</si>
  <si>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</si>
  <si>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</si>
  <si>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</si>
  <si>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</si>
  <si>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</si>
  <si>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</si>
  <si>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</si>
  <si>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</si>
  <si>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</si>
  <si>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</si>
  <si>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</si>
  <si>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</si>
  <si>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</si>
  <si>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</si>
  <si>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</si>
  <si>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</si>
  <si>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</si>
  <si>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</si>
  <si>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</si>
  <si>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</si>
  <si>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</si>
  <si>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</si>
  <si>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</si>
  <si>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</si>
  <si>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</si>
  <si>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</si>
  <si>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</si>
  <si>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</si>
  <si>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</si>
  <si>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</si>
  <si>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</si>
  <si>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</si>
  <si>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</si>
  <si>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</si>
  <si>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</si>
  <si>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</si>
  <si>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</si>
  <si>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</si>
  <si>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</si>
  <si>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</si>
  <si>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</si>
  <si>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</si>
  <si>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</si>
  <si>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</si>
  <si>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</si>
  <si>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</si>
  <si>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</si>
  <si>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</si>
  <si>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</si>
  <si>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</si>
  <si>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</si>
  <si>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</si>
  <si>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</si>
  <si>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</si>
  <si>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</si>
  <si>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</si>
  <si>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</si>
  <si>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</si>
  <si>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</si>
  <si>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</si>
  <si>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</si>
  <si>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</si>
  <si>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</si>
  <si>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</si>
  <si>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</si>
  <si>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</si>
  <si>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</si>
  <si>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</si>
  <si>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</si>
  <si>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</si>
  <si>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</si>
  <si>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</si>
  <si>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</si>
  <si>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</si>
  <si>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</si>
  <si>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</si>
  <si>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</si>
  <si>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</si>
  <si>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</si>
  <si>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</si>
  <si>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</si>
  <si>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</si>
  <si>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</si>
  <si>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</si>
  <si>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</si>
  <si>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</si>
  <si>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</si>
  <si>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</si>
  <si>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</si>
  <si>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</si>
  <si>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</si>
  <si>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</si>
  <si>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</si>
  <si>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</si>
  <si>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</si>
  <si>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</si>
  <si>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</si>
  <si>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</si>
  <si>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</si>
  <si>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</si>
  <si>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</si>
  <si>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</si>
  <si>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</si>
  <si>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</si>
  <si>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</si>
  <si>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</si>
  <si>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</si>
  <si>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</si>
  <si>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</si>
  <si>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</si>
  <si>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</si>
  <si>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</si>
  <si>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</si>
  <si>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</si>
  <si>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</si>
  <si>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</si>
  <si>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</si>
  <si>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</si>
  <si>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</si>
  <si>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</si>
  <si>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</si>
  <si>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</si>
  <si>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</si>
  <si>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</si>
  <si>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</si>
  <si>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</si>
  <si>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</si>
  <si>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</si>
  <si>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</si>
  <si>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</si>
  <si>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</si>
  <si>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</si>
  <si>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</si>
  <si>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</si>
  <si>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</si>
  <si>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</si>
  <si>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</si>
  <si>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</si>
  <si>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</si>
  <si>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</si>
  <si>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</si>
  <si>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</si>
  <si>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</si>
  <si>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</si>
  <si>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</si>
  <si>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</si>
  <si>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</si>
  <si>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</si>
  <si>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</si>
  <si>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</si>
  <si>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</si>
  <si>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</si>
  <si>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</si>
  <si>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</si>
  <si>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</si>
  <si>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</si>
  <si>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</si>
  <si>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</si>
  <si>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</si>
  <si>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</si>
  <si>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</si>
  <si>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</si>
  <si>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</si>
  <si>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</si>
  <si>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</si>
  <si>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</si>
  <si>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</si>
  <si>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</si>
  <si>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</si>
  <si>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</si>
  <si>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</si>
  <si>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</si>
  <si>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</si>
  <si>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</si>
  <si>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</si>
  <si>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</si>
  <si>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</si>
  <si>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</si>
  <si>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</si>
  <si>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</si>
  <si>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</si>
  <si>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</si>
  <si>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</si>
  <si>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</si>
  <si>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</si>
  <si>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</si>
  <si>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</si>
  <si>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</si>
  <si>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</si>
  <si>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</si>
  <si>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</si>
  <si>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</si>
  <si>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</si>
  <si>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</si>
  <si>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</si>
  <si>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</si>
  <si>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</si>
  <si>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</si>
  <si>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</si>
  <si>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</si>
  <si>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</si>
  <si>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</si>
  <si>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</si>
  <si>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</si>
  <si>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</si>
  <si>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</si>
  <si>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</si>
  <si>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</si>
  <si>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</si>
  <si>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</si>
  <si>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</si>
  <si>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</si>
  <si>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</si>
  <si>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</si>
  <si>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</si>
  <si>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</si>
  <si>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</si>
  <si>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</si>
  <si>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</si>
  <si>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</si>
  <si>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</si>
  <si>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</si>
  <si>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</si>
  <si>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</si>
  <si>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</si>
  <si>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</si>
  <si>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</si>
  <si>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</si>
  <si>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</si>
  <si>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</si>
  <si>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</si>
  <si>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</si>
  <si>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</si>
  <si>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</si>
  <si>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</si>
  <si>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</si>
  <si>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</si>
  <si>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</si>
  <si>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</si>
  <si>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</si>
  <si>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</si>
  <si>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</si>
  <si>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</si>
  <si>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</si>
  <si>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</si>
  <si>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</si>
  <si>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</si>
  <si>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</si>
  <si>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</si>
  <si>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</si>
  <si>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</si>
  <si>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</si>
  <si>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</si>
  <si>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</si>
  <si>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</si>
  <si>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</si>
  <si>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</si>
  <si>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</si>
  <si>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</si>
  <si>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</si>
  <si>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</si>
  <si>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</si>
  <si>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</si>
  <si>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</si>
  <si>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</si>
  <si>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</si>
  <si>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</si>
  <si>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</si>
  <si>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</si>
  <si>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</si>
  <si>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</si>
  <si>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</si>
  <si>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</si>
  <si>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</si>
  <si>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</si>
  <si>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</si>
  <si>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</si>
  <si>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</si>
  <si>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</si>
  <si>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</si>
  <si>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</si>
  <si>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</si>
  <si>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</si>
  <si>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</si>
  <si>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</si>
  <si>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</si>
  <si>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</si>
  <si>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</si>
  <si>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</si>
  <si>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</si>
  <si>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</si>
  <si>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</si>
  <si>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</si>
  <si>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</si>
  <si>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</si>
  <si>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</si>
  <si>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</si>
  <si>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</si>
  <si>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</si>
  <si>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</si>
  <si>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</si>
  <si>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</si>
  <si>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</si>
  <si>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</si>
  <si>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</si>
  <si>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</si>
  <si>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</si>
  <si>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</si>
  <si>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</si>
  <si>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</si>
  <si>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</si>
  <si>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</si>
  <si>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</si>
  <si>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</si>
  <si>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</si>
  <si>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</si>
  <si>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</si>
  <si>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</si>
  <si>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</si>
  <si>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</si>
  <si>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</si>
  <si>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</si>
  <si>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</si>
  <si>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</si>
  <si>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</si>
  <si>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</si>
  <si>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</si>
  <si>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</si>
  <si>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</si>
  <si>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</si>
  <si>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</si>
  <si>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</si>
  <si>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</si>
  <si>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</si>
  <si>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</si>
  <si>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</si>
  <si>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</si>
  <si>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</si>
  <si>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</si>
  <si>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</si>
  <si>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</si>
  <si>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</si>
  <si>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</si>
  <si>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</si>
  <si>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</si>
  <si>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</si>
  <si>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</si>
  <si>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</si>
  <si>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</si>
  <si>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</si>
  <si>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</si>
  <si>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</si>
  <si>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</si>
  <si>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</si>
  <si>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</si>
  <si>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</si>
  <si>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</si>
  <si>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</si>
  <si>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</si>
  <si>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</si>
  <si>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</si>
  <si>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</si>
  <si>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</si>
  <si>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</si>
  <si>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</si>
  <si>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</si>
  <si>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</si>
  <si>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</si>
  <si>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</si>
  <si>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</si>
  <si>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</si>
  <si>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</si>
  <si>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</si>
  <si>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</si>
  <si>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</si>
  <si>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</si>
  <si>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</si>
  <si>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</si>
  <si>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</si>
  <si>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</si>
  <si>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</si>
  <si>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</si>
  <si>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</si>
  <si>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</si>
  <si>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</si>
  <si>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</si>
  <si>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</si>
  <si>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</si>
  <si>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</si>
  <si>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</si>
  <si>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</si>
  <si>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</si>
  <si>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</si>
  <si>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</si>
  <si>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</si>
  <si>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</si>
  <si>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</si>
  <si>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</si>
  <si>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</si>
  <si>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</si>
  <si>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</si>
  <si>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</si>
  <si>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</si>
  <si>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</si>
  <si>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</si>
  <si>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</si>
  <si>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</si>
  <si>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</si>
  <si>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</si>
  <si>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</si>
  <si>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</si>
  <si>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</si>
  <si>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</si>
  <si>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</si>
  <si>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</si>
  <si>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</si>
  <si>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</si>
  <si>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</si>
  <si>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</si>
  <si>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</si>
  <si>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</si>
  <si>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</si>
  <si>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</si>
  <si>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</si>
  <si>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</si>
  <si>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</si>
  <si>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</si>
  <si>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</si>
  <si>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</si>
  <si>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</si>
  <si>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</si>
  <si>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</si>
  <si>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</si>
  <si>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</si>
  <si>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</si>
  <si>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</si>
  <si>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</si>
  <si>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</si>
  <si>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</si>
  <si>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</si>
  <si>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</si>
  <si>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</si>
  <si>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</si>
  <si>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</si>
  <si>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</si>
  <si>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</si>
  <si>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</si>
  <si>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</si>
  <si>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</si>
  <si>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</si>
  <si>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</si>
  <si>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</si>
  <si>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</si>
  <si>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</si>
  <si>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</si>
  <si>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</si>
  <si>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</si>
  <si>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</si>
  <si>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</si>
  <si>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</si>
  <si>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</si>
  <si>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</si>
  <si>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</si>
  <si>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</si>
  <si>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</si>
  <si>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</si>
  <si>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</si>
  <si>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</si>
  <si>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</si>
  <si>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</si>
  <si>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</si>
  <si>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</si>
  <si>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</si>
  <si>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</si>
  <si>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</si>
  <si>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</si>
  <si>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</si>
  <si>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</si>
  <si>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</si>
  <si>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</si>
  <si>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</si>
  <si>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</si>
  <si>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</si>
  <si>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</si>
  <si>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</si>
  <si>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</si>
  <si>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</si>
  <si>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</si>
  <si>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</si>
  <si>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</si>
  <si>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</si>
  <si>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</si>
  <si>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</si>
  <si>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</si>
  <si>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</si>
  <si>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</si>
  <si>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</si>
  <si>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</si>
  <si>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</si>
  <si>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</si>
  <si>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</si>
  <si>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</si>
  <si>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</si>
  <si>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</si>
  <si>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</si>
  <si>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</si>
  <si>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</si>
  <si>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</si>
  <si>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</si>
  <si>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</si>
  <si>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</si>
  <si>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</si>
  <si>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</si>
  <si>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</si>
  <si>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</si>
  <si>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</si>
  <si>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</si>
  <si>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</si>
  <si>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</si>
  <si>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</si>
  <si>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</si>
  <si>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</si>
  <si>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</si>
  <si>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</si>
  <si>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</si>
  <si>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</si>
  <si>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</si>
  <si>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</si>
  <si>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</si>
  <si>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</si>
  <si>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</si>
  <si>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</si>
  <si>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</si>
  <si>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</si>
  <si>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</si>
  <si>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</si>
  <si>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</si>
  <si>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</si>
  <si>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</si>
  <si>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</si>
  <si>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</si>
  <si>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</si>
  <si>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</si>
  <si>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</si>
  <si>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</si>
  <si>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</si>
  <si>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</si>
  <si>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</si>
  <si>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</si>
  <si>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</si>
  <si>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</si>
  <si>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</si>
  <si>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</si>
  <si>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</si>
  <si>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</si>
  <si>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</si>
  <si>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</si>
  <si>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</si>
  <si>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</si>
  <si>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</si>
  <si>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</si>
  <si>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</si>
  <si>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</si>
  <si>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</si>
  <si>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</si>
  <si>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</si>
  <si>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</si>
  <si>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</si>
  <si>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</si>
  <si>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</si>
  <si>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</si>
  <si>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</si>
  <si>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</si>
  <si>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</si>
  <si>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</si>
  <si>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</si>
  <si>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</si>
  <si>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</si>
  <si>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</si>
  <si>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</si>
  <si>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</si>
  <si>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</si>
  <si>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</si>
  <si>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</si>
  <si>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</si>
  <si>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</si>
  <si>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</si>
  <si>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</si>
  <si>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</si>
  <si>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</si>
  <si>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</si>
  <si>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</si>
  <si>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</si>
  <si>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</si>
  <si>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</si>
  <si>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</si>
  <si>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</si>
  <si>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</si>
  <si>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</si>
  <si>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</si>
  <si>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</si>
  <si>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</si>
  <si>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</si>
  <si>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</si>
  <si>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</si>
  <si>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</si>
  <si>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</si>
  <si>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</si>
  <si>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</si>
  <si>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</si>
  <si>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</si>
  <si>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</si>
  <si>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</si>
  <si>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</si>
  <si>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</si>
  <si>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</si>
  <si>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</si>
  <si>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</si>
  <si>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</si>
  <si>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</si>
  <si>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</si>
  <si>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</si>
  <si>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</si>
  <si>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</si>
  <si>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</si>
  <si>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</si>
  <si>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</si>
  <si>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</si>
  <si>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</si>
  <si>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</si>
  <si>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</si>
  <si>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</si>
  <si>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</si>
  <si>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</si>
  <si>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</si>
  <si>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</si>
  <si>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</si>
  <si>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</si>
  <si>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</si>
  <si>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</si>
  <si>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</si>
  <si>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</si>
  <si>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</si>
  <si>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</si>
  <si>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</si>
  <si>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</si>
  <si>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</si>
  <si>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</si>
  <si>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</si>
  <si>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</si>
  <si>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</si>
  <si>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</si>
  <si>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</si>
  <si>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</si>
  <si>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</si>
  <si>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</si>
  <si>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</si>
  <si>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</si>
  <si>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</si>
  <si>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</si>
  <si>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</si>
  <si>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</si>
  <si>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</si>
  <si>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</si>
  <si>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</si>
  <si>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</si>
  <si>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</si>
  <si>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</si>
  <si>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</si>
  <si>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</si>
  <si>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</si>
  <si>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</si>
  <si>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</si>
  <si>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</si>
  <si>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</si>
  <si>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</si>
  <si>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</si>
  <si>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</si>
  <si>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</si>
  <si>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</si>
  <si>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</si>
  <si>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</si>
  <si>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</si>
  <si>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</si>
  <si>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</si>
  <si>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</si>
  <si>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</si>
  <si>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</si>
  <si>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</si>
  <si>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</si>
  <si>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</si>
  <si>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</si>
  <si>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</si>
  <si>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</si>
  <si>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</si>
  <si>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</si>
  <si>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</si>
  <si>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</si>
  <si>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</si>
  <si>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</si>
  <si>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</si>
  <si>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</si>
  <si>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</si>
  <si>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</si>
  <si>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</si>
  <si>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</si>
  <si>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</si>
  <si>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</si>
  <si>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</si>
  <si>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</si>
  <si>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</si>
  <si>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</si>
  <si>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</si>
  <si>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</si>
  <si>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</si>
  <si>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</si>
  <si>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</si>
  <si>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</si>
  <si>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</si>
  <si>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</si>
  <si>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</si>
  <si>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</si>
  <si>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</si>
  <si>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</si>
  <si>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</si>
  <si>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</si>
  <si>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</si>
  <si>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</si>
  <si>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</si>
  <si>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</si>
  <si>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</si>
  <si>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</si>
  <si>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</si>
  <si>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</si>
  <si>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</si>
  <si>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</si>
  <si>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</si>
  <si>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</si>
  <si>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</si>
  <si>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</si>
  <si>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</si>
  <si>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</si>
  <si>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</si>
  <si>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</si>
  <si>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</si>
  <si>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</si>
  <si>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</si>
  <si>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</si>
  <si>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</si>
  <si>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</si>
  <si>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</si>
  <si>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</si>
  <si>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</si>
  <si>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</si>
  <si>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</si>
  <si>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</si>
  <si>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</si>
  <si>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</si>
  <si>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</si>
  <si>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</si>
  <si>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</si>
  <si>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</si>
  <si>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</si>
  <si>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</si>
  <si>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</si>
  <si>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</si>
  <si>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</si>
  <si>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</si>
  <si>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</si>
  <si>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</si>
  <si>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</si>
  <si>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</si>
  <si>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</si>
  <si>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</si>
  <si>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</si>
  <si>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</si>
  <si>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</si>
  <si>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</si>
  <si>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</si>
  <si>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</si>
  <si>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</si>
  <si>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</si>
  <si>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</si>
  <si>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</si>
  <si>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</si>
  <si>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</si>
  <si>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</si>
  <si>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</si>
  <si>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</si>
  <si>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</si>
  <si>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</si>
  <si>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</si>
  <si>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</si>
  <si>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</si>
  <si>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</si>
  <si>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</si>
  <si>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</si>
  <si>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</si>
  <si>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</si>
  <si>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</si>
  <si>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</si>
  <si>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</si>
  <si>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</si>
  <si>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</si>
  <si>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</si>
  <si>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</si>
  <si>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</si>
  <si>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</si>
  <si>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</si>
  <si>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</si>
  <si>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</si>
  <si>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</si>
  <si>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</si>
  <si>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</si>
  <si>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</si>
  <si>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</si>
  <si>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</si>
  <si>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</si>
  <si>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</si>
  <si>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</si>
  <si>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</si>
  <si>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</si>
  <si>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</si>
  <si>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</si>
  <si>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</si>
  <si>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</si>
  <si>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</si>
  <si>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</si>
  <si>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</si>
  <si>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</si>
  <si>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</si>
  <si>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</si>
  <si>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</si>
  <si>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</si>
  <si>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</si>
  <si>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</si>
  <si>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</si>
  <si>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</si>
  <si>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</si>
  <si>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</si>
  <si>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</si>
  <si>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</si>
  <si>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</si>
  <si>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</si>
  <si>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</si>
  <si>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</si>
  <si>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</si>
  <si>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</si>
  <si>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</si>
  <si>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</si>
  <si>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</si>
  <si>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</si>
  <si>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</si>
  <si>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</si>
  <si>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</si>
  <si>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</si>
  <si>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</si>
  <si>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</si>
  <si>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</si>
  <si>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</si>
  <si>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</si>
  <si>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</si>
  <si>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</si>
  <si>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</si>
  <si>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</si>
  <si>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</si>
  <si>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</si>
  <si>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</si>
  <si>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</si>
  <si>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</si>
  <si>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</si>
  <si>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</si>
  <si>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</si>
  <si>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</si>
  <si>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</si>
  <si>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</si>
  <si>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</si>
  <si>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</si>
  <si>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</si>
  <si>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</si>
  <si>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</si>
  <si>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</si>
  <si>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</si>
  <si>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</si>
  <si>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</si>
  <si>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</si>
  <si>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</si>
  <si>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</si>
  <si>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</si>
  <si>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</si>
  <si>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</si>
  <si>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</si>
  <si>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</si>
  <si>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</si>
  <si>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</si>
  <si>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</si>
  <si>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</si>
  <si>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</si>
  <si>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</si>
  <si>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</si>
  <si>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</si>
  <si>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</si>
  <si>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</si>
  <si>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</si>
  <si>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</si>
  <si>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</si>
  <si>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</si>
  <si>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</si>
  <si>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</si>
  <si>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</si>
  <si>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</si>
  <si>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</si>
  <si>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</si>
  <si>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</si>
  <si>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</si>
  <si>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</si>
  <si>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</si>
  <si>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</si>
  <si>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</si>
  <si>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</si>
  <si>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</si>
  <si>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</si>
  <si>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</si>
  <si>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</si>
  <si>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</si>
  <si>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</si>
  <si>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</si>
  <si>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</si>
  <si>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</si>
  <si>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</si>
  <si>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</si>
  <si>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</si>
  <si>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</si>
  <si>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</si>
  <si>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</si>
  <si>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</si>
  <si>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</si>
  <si>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</si>
  <si>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</si>
  <si>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</si>
  <si>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</si>
  <si>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</si>
  <si>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</si>
  <si>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</si>
  <si>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</si>
  <si>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</si>
  <si>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</si>
  <si>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</si>
  <si>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</si>
  <si>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</si>
  <si>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</si>
  <si>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</si>
  <si>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</si>
  <si>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</si>
  <si>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</si>
  <si>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</si>
  <si>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</si>
  <si>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</si>
  <si>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</si>
  <si>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</si>
  <si>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</si>
  <si>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</si>
  <si>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</si>
  <si>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</si>
  <si>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</si>
  <si>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</si>
  <si>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</si>
  <si>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</si>
  <si>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</si>
  <si>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</si>
  <si>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</si>
  <si>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</si>
  <si>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</si>
  <si>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</si>
  <si>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</si>
  <si>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</si>
  <si>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</si>
  <si>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</si>
  <si>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</si>
  <si>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</si>
  <si>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</si>
  <si>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</si>
  <si>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</si>
  <si>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</si>
  <si>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</si>
  <si>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</si>
  <si>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</si>
  <si>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</si>
  <si>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</si>
  <si>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</si>
  <si>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</si>
  <si>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</si>
  <si>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</si>
  <si>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</si>
  <si>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</si>
  <si>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</si>
  <si>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</si>
  <si>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</si>
  <si>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</si>
  <si>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</si>
  <si>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</si>
  <si>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</si>
  <si>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</si>
  <si>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</si>
  <si>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</si>
  <si>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</si>
  <si>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</si>
  <si>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</si>
  <si>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</si>
  <si>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</si>
  <si>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</si>
  <si>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</si>
  <si>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</si>
  <si>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</si>
  <si>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</si>
  <si>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</si>
  <si>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</si>
  <si>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</si>
  <si>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</si>
  <si>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</si>
  <si>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</si>
  <si>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</si>
  <si>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</si>
  <si>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</si>
  <si>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</si>
  <si>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</si>
  <si>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</si>
  <si>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</si>
  <si>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</si>
  <si>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</si>
  <si>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</si>
  <si>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</si>
  <si>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</si>
  <si>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</si>
  <si>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</si>
  <si>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</si>
  <si>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</si>
  <si>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</si>
  <si>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</si>
  <si>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</si>
  <si>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</si>
  <si>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</si>
  <si>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</si>
  <si>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</si>
  <si>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</si>
  <si>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</si>
  <si>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</si>
  <si>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</si>
  <si>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</si>
  <si>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</si>
  <si>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</si>
  <si>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</si>
  <si>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</si>
  <si>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</si>
  <si>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</si>
  <si>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</si>
  <si>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</si>
  <si>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</si>
  <si>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</si>
  <si>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</si>
  <si>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</si>
  <si>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</si>
  <si>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</si>
  <si>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</si>
  <si>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</si>
  <si>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</si>
  <si>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</si>
  <si>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</si>
  <si>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</si>
  <si>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</si>
  <si>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</si>
  <si>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</si>
  <si>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</si>
  <si>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</si>
  <si>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</si>
  <si>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</si>
  <si>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</si>
  <si>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</si>
  <si>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</si>
  <si>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</si>
  <si>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</si>
  <si>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</si>
  <si>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</si>
  <si>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</si>
  <si>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</si>
  <si>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</si>
  <si>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</si>
  <si>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</si>
  <si>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</si>
  <si>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</si>
  <si>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</si>
  <si>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</si>
  <si>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</si>
  <si>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</si>
  <si>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</si>
  <si>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</si>
  <si>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</si>
  <si>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</si>
  <si>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</si>
  <si>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</si>
  <si>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</si>
  <si>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</si>
  <si>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</si>
  <si>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</si>
  <si>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</si>
  <si>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</si>
  <si>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</si>
  <si>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</si>
  <si>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</si>
  <si>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</si>
  <si>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</si>
  <si>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</si>
  <si>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</si>
  <si>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</si>
  <si>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</si>
  <si>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</si>
  <si>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</si>
  <si>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</si>
  <si>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</si>
  <si>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</si>
  <si>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</si>
  <si>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</si>
  <si>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</si>
  <si>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</si>
  <si>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</si>
  <si>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</si>
  <si>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</si>
  <si>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</si>
  <si>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</si>
  <si>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</si>
  <si>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</si>
  <si>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</si>
  <si>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</si>
  <si>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</si>
  <si>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</si>
  <si>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</si>
  <si>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</si>
  <si>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</si>
  <si>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</si>
  <si>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</si>
  <si>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</si>
  <si>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</si>
  <si>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</si>
  <si>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</si>
  <si>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</si>
  <si>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</si>
  <si>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</si>
  <si>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</si>
  <si>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</si>
  <si>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</si>
  <si>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</si>
  <si>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</si>
  <si>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</si>
  <si>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</si>
  <si>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</si>
  <si>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</si>
  <si>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</si>
  <si>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</si>
  <si>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</si>
  <si>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</si>
  <si>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</si>
  <si>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</si>
  <si>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</si>
  <si>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</si>
  <si>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</si>
  <si>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</si>
  <si>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</si>
  <si>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</si>
  <si>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</si>
  <si>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</si>
  <si>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</si>
  <si>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</si>
  <si>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</si>
  <si>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</si>
  <si>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</si>
  <si>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</si>
  <si>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</si>
  <si>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</si>
  <si>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</si>
  <si>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</si>
  <si>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</si>
  <si>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</si>
  <si>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</si>
  <si>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</si>
  <si>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</si>
  <si>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</si>
  <si>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</si>
  <si>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</si>
  <si>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</si>
  <si>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</si>
  <si>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</si>
  <si>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</si>
  <si>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</si>
  <si>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</si>
  <si>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</si>
  <si>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</si>
  <si>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</si>
  <si>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</si>
  <si>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</si>
  <si>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</si>
  <si>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</si>
  <si>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</si>
  <si>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</si>
  <si>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</si>
  <si>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</si>
  <si>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</si>
  <si>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</si>
  <si>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</si>
  <si>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</si>
  <si>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</si>
  <si>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</si>
  <si>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</si>
  <si>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</si>
  <si>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</si>
  <si>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</si>
  <si>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</si>
  <si>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</si>
  <si>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</si>
  <si>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</si>
  <si>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</si>
  <si>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</si>
  <si>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</si>
  <si>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</si>
  <si>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</si>
  <si>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</si>
  <si>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</si>
  <si>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</si>
  <si>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</si>
  <si>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</si>
  <si>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</si>
  <si>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</si>
  <si>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</si>
  <si>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</si>
  <si>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</si>
  <si>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</si>
  <si>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</si>
  <si>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</si>
  <si>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</si>
  <si>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</si>
  <si>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</si>
  <si>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</si>
  <si>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</si>
  <si>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</si>
  <si>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</si>
  <si>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</si>
  <si>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</si>
  <si>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</si>
  <si>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</si>
  <si>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</si>
  <si>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</si>
  <si>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</si>
  <si>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</si>
  <si>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</si>
  <si>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</si>
  <si>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</si>
  <si>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</si>
  <si>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</si>
  <si>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</si>
  <si>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</si>
  <si>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</si>
  <si>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</si>
  <si>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</si>
  <si>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</si>
  <si>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</si>
  <si>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</si>
  <si>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</si>
  <si>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</si>
  <si>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</si>
  <si>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</si>
  <si>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</si>
  <si>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</si>
  <si>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</si>
  <si>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</si>
  <si>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</si>
  <si>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</si>
  <si>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</si>
  <si>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</si>
  <si>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</si>
  <si>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</si>
  <si>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</si>
  <si>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</si>
  <si>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</si>
  <si>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</si>
  <si>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</si>
  <si>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</si>
  <si>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</si>
  <si>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</si>
  <si>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</si>
  <si>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</si>
  <si>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</si>
  <si>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</si>
  <si>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</si>
  <si>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</si>
  <si>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</si>
  <si>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</si>
  <si>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</si>
  <si>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</si>
  <si>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</si>
  <si>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</si>
  <si>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</si>
  <si>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</si>
  <si>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</si>
  <si>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</si>
  <si>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</si>
  <si>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</si>
  <si>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</si>
  <si>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</si>
  <si>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</si>
  <si>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</si>
  <si>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</si>
  <si>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</si>
  <si>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</si>
  <si>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</si>
  <si>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</si>
  <si>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</si>
  <si>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</si>
  <si>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</si>
  <si>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</si>
  <si>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</si>
  <si>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</si>
  <si>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</si>
  <si>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</si>
  <si>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</si>
  <si>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</si>
  <si>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</si>
  <si>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</si>
  <si>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</si>
  <si>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</si>
  <si>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</si>
  <si>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</si>
  <si>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</si>
  <si>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</si>
  <si>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</si>
  <si>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</si>
  <si>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</si>
  <si>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</si>
  <si>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</si>
  <si>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</si>
  <si>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</si>
  <si>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</si>
  <si>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</si>
  <si>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</si>
  <si>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</si>
  <si>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</si>
  <si>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</si>
  <si>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</si>
  <si>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</si>
  <si>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</si>
  <si>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</si>
  <si>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</si>
  <si>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</si>
  <si>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</si>
  <si>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</si>
  <si>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</si>
  <si>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</si>
  <si>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</si>
  <si>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</si>
  <si>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</si>
  <si>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</si>
  <si>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</si>
  <si>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</si>
  <si>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</si>
  <si>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</si>
  <si>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</si>
  <si>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</si>
  <si>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</si>
  <si>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</si>
  <si>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</si>
  <si>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</si>
  <si>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</si>
  <si>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</si>
  <si>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</si>
  <si>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</si>
  <si>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</si>
  <si>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</si>
  <si>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</si>
  <si>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</si>
  <si>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</si>
  <si>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</si>
  <si>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</si>
  <si>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</si>
  <si>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</si>
  <si>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</si>
  <si>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</si>
  <si>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</si>
  <si>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</si>
  <si>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</si>
  <si>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</si>
  <si>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</si>
  <si>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</si>
  <si>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</si>
  <si>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</si>
  <si>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</si>
  <si>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</si>
  <si>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</si>
  <si>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</si>
  <si>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</si>
  <si>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</si>
  <si>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</si>
  <si>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</si>
  <si>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</si>
  <si>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</si>
  <si>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</si>
  <si>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</si>
  <si>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</si>
  <si>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</si>
  <si>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</si>
  <si>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</si>
  <si>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</si>
  <si>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</si>
  <si>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</si>
  <si>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</si>
  <si>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</si>
  <si>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</si>
  <si>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</si>
  <si>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</si>
  <si>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</si>
  <si>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</si>
  <si>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</si>
  <si>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</si>
  <si>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</si>
  <si>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</si>
  <si>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</si>
  <si>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</si>
  <si>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</si>
  <si>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</si>
  <si>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</si>
  <si>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</si>
  <si>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</si>
  <si>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</si>
  <si>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</si>
  <si>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</si>
  <si>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</si>
  <si>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</si>
  <si>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</si>
  <si>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</si>
  <si>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</si>
  <si>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</si>
  <si>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</si>
  <si>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</si>
  <si>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</si>
  <si>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</si>
  <si>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</si>
  <si>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</si>
  <si>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</si>
  <si>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</si>
  <si>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</si>
  <si>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</si>
  <si>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</si>
  <si>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</si>
  <si>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</si>
  <si>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</si>
  <si>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</si>
  <si>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</si>
  <si>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</si>
  <si>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</si>
  <si>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</si>
  <si>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</si>
  <si>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</si>
  <si>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</si>
  <si>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</si>
  <si>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</si>
  <si>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</si>
  <si>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</si>
  <si>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</si>
  <si>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</si>
  <si>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</si>
  <si>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</si>
  <si>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</si>
  <si>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</si>
  <si>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</si>
  <si>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</si>
  <si>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</si>
  <si>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</si>
  <si>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</si>
  <si>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</si>
  <si>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</si>
  <si>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</si>
  <si>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</si>
  <si>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</si>
  <si>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</si>
  <si>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</si>
  <si>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</si>
  <si>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</si>
  <si>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</si>
  <si>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</si>
  <si>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</si>
  <si>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</si>
  <si>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</si>
  <si>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</si>
  <si>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</si>
  <si>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</si>
  <si>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</si>
  <si>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</si>
  <si>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</si>
  <si>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</si>
  <si>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</si>
  <si>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</si>
  <si>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</si>
  <si>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</si>
  <si>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</si>
  <si>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</si>
  <si>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</si>
  <si>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</si>
  <si>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</si>
  <si>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</si>
  <si>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</si>
  <si>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</si>
  <si>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</si>
  <si>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</si>
  <si>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</si>
  <si>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</si>
  <si>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</si>
  <si>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</si>
  <si>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</si>
  <si>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</si>
  <si>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</si>
  <si>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</si>
  <si>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</si>
  <si>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</si>
  <si>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</si>
  <si>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</si>
  <si>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</si>
  <si>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</si>
  <si>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</si>
  <si>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</si>
  <si>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</si>
  <si>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</si>
  <si>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</si>
  <si>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</si>
  <si>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</si>
  <si>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</si>
  <si>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</si>
  <si>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</si>
  <si>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</si>
  <si>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</si>
  <si>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</si>
  <si>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</si>
  <si>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</si>
  <si>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</si>
  <si>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</si>
  <si>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</si>
  <si>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</si>
  <si>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</si>
  <si>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</si>
  <si>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</si>
  <si>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</si>
  <si>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</si>
  <si>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</si>
  <si>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</si>
  <si>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</si>
  <si>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</si>
  <si>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</si>
  <si>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</si>
  <si>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</si>
  <si>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</si>
  <si>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</si>
  <si>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</si>
  <si>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</si>
  <si>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</si>
  <si>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</si>
  <si>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</si>
  <si>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</si>
  <si>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</si>
  <si>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</si>
  <si>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</si>
  <si>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</si>
  <si>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</si>
  <si>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</si>
  <si>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</si>
  <si>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</si>
  <si>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</si>
  <si>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</si>
  <si>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</si>
  <si>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</si>
  <si>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</si>
  <si>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</si>
  <si>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</si>
  <si>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</si>
  <si>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</si>
  <si>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</si>
  <si>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</si>
  <si>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</si>
  <si>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</si>
  <si>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</si>
  <si>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</si>
  <si>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</si>
  <si>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</si>
  <si>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</si>
  <si>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</si>
  <si>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</si>
  <si>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</si>
  <si>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</si>
  <si>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</si>
  <si>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</si>
  <si>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</si>
  <si>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</si>
  <si>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</si>
  <si>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</si>
  <si>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</si>
  <si>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</si>
  <si>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</si>
  <si>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</si>
  <si>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</si>
  <si>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</si>
  <si>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</si>
  <si>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</si>
  <si>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</si>
  <si>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</si>
  <si>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</si>
  <si>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</si>
  <si>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</si>
  <si>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</si>
  <si>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</si>
  <si>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</si>
  <si>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</si>
  <si>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</si>
  <si>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</si>
  <si>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</si>
  <si>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</si>
  <si>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</si>
  <si>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</si>
  <si>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</si>
  <si>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</si>
  <si>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</si>
  <si>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</si>
  <si>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</si>
  <si>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</si>
  <si>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</si>
  <si>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</si>
  <si>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</si>
  <si>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</si>
  <si>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</si>
  <si>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</si>
  <si>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</si>
  <si>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</si>
  <si>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</si>
  <si>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</si>
  <si>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</si>
  <si>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</si>
  <si>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</si>
  <si>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</si>
  <si>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</si>
  <si>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</si>
  <si>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</si>
  <si>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</si>
  <si>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</si>
  <si>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</si>
  <si>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</si>
  <si>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</si>
  <si>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</si>
  <si>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</si>
  <si>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</si>
  <si>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</si>
  <si>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</si>
  <si>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</si>
  <si>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</si>
  <si>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</si>
  <si>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</si>
  <si>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</si>
  <si>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</si>
  <si>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</si>
  <si>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</si>
  <si>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</si>
  <si>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</si>
  <si>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</si>
  <si>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</si>
  <si>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</si>
  <si>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</si>
  <si>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</si>
  <si>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</si>
  <si>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</si>
  <si>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</si>
  <si>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</si>
  <si>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</si>
  <si>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</si>
  <si>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</si>
  <si>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</si>
  <si>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</si>
  <si>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</si>
  <si>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</si>
  <si>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</si>
  <si>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</si>
  <si>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</si>
  <si>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</si>
  <si>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</si>
  <si>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</si>
  <si>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</si>
  <si>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</si>
  <si>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</si>
  <si>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</si>
  <si>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</si>
  <si>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</si>
  <si>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</si>
  <si>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</si>
  <si>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</si>
  <si>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</si>
  <si>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</si>
  <si>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</si>
  <si>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</si>
  <si>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</si>
  <si>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</si>
  <si>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</si>
  <si>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</si>
  <si>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</si>
  <si>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</si>
  <si>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</si>
  <si>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</si>
  <si>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</si>
  <si>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</si>
  <si>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</si>
  <si>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</si>
  <si>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</si>
  <si>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</si>
  <si>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</si>
  <si>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</si>
  <si>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</si>
  <si>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</si>
  <si>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</si>
  <si>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</si>
  <si>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</si>
  <si>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</si>
  <si>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</si>
  <si>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</si>
  <si>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</si>
  <si>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</si>
  <si>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</si>
  <si>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</si>
  <si>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</si>
  <si>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</si>
  <si>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</si>
  <si>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</si>
  <si>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</si>
  <si>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</si>
  <si>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</si>
  <si>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</si>
  <si>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</si>
  <si>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</si>
  <si>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</si>
  <si>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</si>
  <si>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</si>
  <si>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</si>
  <si>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</si>
  <si>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</si>
  <si>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</si>
  <si>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</si>
  <si>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</si>
  <si>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</si>
  <si>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</si>
  <si>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</si>
  <si>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</si>
  <si>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</si>
  <si>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</si>
  <si>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</si>
  <si>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</si>
  <si>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</si>
  <si>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</si>
  <si>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</si>
  <si>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</si>
  <si>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</si>
  <si>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</si>
  <si>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</si>
  <si>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</si>
  <si>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</si>
  <si>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</si>
  <si>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</si>
  <si>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</si>
  <si>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</si>
  <si>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</si>
  <si>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</si>
  <si>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</si>
  <si>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</si>
  <si>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</si>
  <si>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</si>
  <si>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</si>
  <si>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</si>
  <si>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</si>
  <si>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</si>
  <si>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</si>
  <si>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</si>
  <si>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</si>
  <si>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</si>
  <si>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</si>
  <si>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</si>
  <si>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</si>
  <si>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</si>
  <si>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</si>
  <si>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</si>
  <si>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</si>
  <si>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</si>
  <si>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</si>
  <si>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</si>
  <si>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</si>
  <si>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</si>
  <si>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</si>
  <si>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</si>
  <si>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</si>
  <si>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</si>
  <si>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</si>
  <si>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</si>
  <si>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</si>
  <si>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</si>
  <si>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</si>
  <si>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</si>
  <si>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</si>
  <si>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</si>
  <si>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</si>
  <si>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</si>
  <si>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</si>
  <si>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</si>
  <si>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</si>
  <si>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</si>
  <si>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</si>
  <si>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</si>
  <si>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</si>
  <si>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</si>
  <si>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</si>
  <si>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</si>
  <si>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</si>
  <si>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</si>
  <si>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</si>
  <si>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</si>
  <si>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</si>
  <si>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</si>
  <si>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</si>
  <si>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</si>
  <si>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</si>
  <si>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</si>
  <si>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</si>
  <si>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</si>
  <si>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</si>
  <si>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</si>
  <si>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</si>
  <si>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</si>
  <si>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</si>
  <si>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</si>
  <si>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</si>
  <si>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</si>
  <si>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</si>
  <si>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</si>
  <si>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</si>
  <si>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</si>
  <si>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</si>
  <si>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</si>
  <si>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</si>
  <si>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</si>
  <si>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</si>
  <si>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</si>
  <si>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</si>
  <si>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</si>
  <si>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</si>
  <si>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</si>
  <si>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</si>
  <si>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</si>
  <si>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</si>
  <si>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</si>
  <si>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</si>
  <si>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</si>
  <si>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</si>
  <si>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</si>
  <si>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</si>
  <si>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</si>
  <si>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</si>
  <si>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</si>
  <si>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</si>
  <si>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</si>
  <si>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</si>
  <si>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</si>
  <si>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</si>
  <si>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</si>
  <si>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</si>
  <si>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</si>
  <si>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</si>
  <si>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</si>
  <si>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</si>
  <si>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</si>
  <si>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</si>
  <si>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</si>
  <si>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</si>
  <si>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</si>
  <si>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</si>
  <si>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</si>
  <si>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</si>
  <si>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</si>
  <si>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</si>
  <si>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</si>
  <si>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</si>
  <si>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</si>
  <si>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</si>
  <si>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</si>
  <si>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</si>
  <si>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</si>
  <si>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</si>
  <si>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</si>
  <si>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</si>
  <si>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</si>
  <si>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</si>
  <si>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</si>
  <si>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</si>
  <si>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</si>
  <si>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</si>
  <si>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</si>
  <si>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</si>
  <si>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</si>
  <si>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</si>
  <si>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</si>
  <si>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</si>
  <si>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</si>
  <si>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</si>
  <si>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</si>
  <si>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</si>
  <si>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</si>
  <si>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</si>
  <si>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</si>
  <si>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</si>
  <si>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</si>
  <si>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</si>
  <si>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</si>
  <si>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</si>
  <si>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</si>
  <si>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</si>
  <si>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</si>
  <si>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</si>
  <si>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</si>
  <si>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</si>
  <si>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</si>
  <si>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</si>
  <si>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</si>
  <si>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</si>
  <si>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</si>
  <si>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</si>
  <si>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</si>
  <si>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</si>
  <si>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</si>
  <si>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</si>
  <si>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</si>
  <si>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</si>
  <si>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</si>
  <si>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</si>
  <si>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</si>
  <si>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</si>
  <si>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</si>
  <si>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</si>
  <si>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</si>
  <si>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</si>
  <si>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</si>
  <si>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</si>
  <si>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</si>
  <si>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</si>
  <si>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</si>
  <si>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</si>
  <si>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</si>
  <si>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</si>
  <si>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</si>
  <si>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</si>
  <si>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</si>
  <si>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</si>
  <si>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</si>
  <si>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</si>
  <si>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</si>
  <si>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</si>
  <si>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</si>
  <si>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</si>
  <si>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</si>
  <si>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</si>
  <si>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</si>
  <si>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</si>
  <si>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</si>
  <si>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</si>
  <si>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</si>
  <si>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</si>
  <si>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</si>
  <si>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</si>
  <si>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</si>
  <si>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</si>
  <si>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</si>
  <si>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</si>
  <si>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</si>
  <si>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</si>
  <si>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</si>
  <si>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</si>
  <si>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</si>
  <si>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</si>
  <si>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</si>
  <si>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</si>
  <si>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</si>
  <si>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</si>
  <si>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</si>
  <si>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</si>
  <si>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</si>
  <si>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</si>
  <si>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</si>
  <si>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</si>
  <si>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</si>
  <si>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</si>
  <si>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</si>
  <si>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</si>
  <si>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</si>
  <si>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</si>
  <si>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</si>
  <si>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</si>
  <si>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</si>
  <si>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</si>
  <si>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</si>
  <si>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</si>
  <si>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</si>
  <si>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</si>
  <si>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</si>
  <si>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</si>
  <si>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</si>
  <si>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</si>
  <si>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</si>
  <si>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</si>
  <si>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</si>
  <si>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</si>
  <si>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</si>
  <si>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</si>
  <si>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</si>
  <si>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</si>
  <si>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</si>
  <si>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</si>
  <si>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</si>
  <si>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</si>
  <si>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</si>
  <si>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</si>
  <si>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</si>
  <si>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</si>
  <si>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</si>
  <si>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</si>
  <si>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</si>
  <si>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</si>
  <si>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</si>
  <si>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</si>
  <si>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</si>
  <si>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</si>
  <si>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</si>
  <si>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</si>
  <si>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</si>
  <si>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</si>
  <si>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</si>
  <si>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</si>
  <si>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</si>
  <si>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</si>
  <si>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</si>
  <si>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</si>
  <si>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</si>
  <si>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</si>
  <si>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</si>
  <si>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</si>
  <si>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</si>
  <si>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</si>
  <si>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</si>
  <si>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</si>
  <si>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</si>
  <si>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</si>
  <si>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</si>
  <si>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</si>
  <si>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</si>
  <si>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</si>
  <si>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</si>
  <si>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</si>
  <si>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</si>
  <si>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</si>
  <si>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</si>
  <si>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</si>
  <si>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</si>
  <si>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</si>
  <si>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</si>
  <si>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</si>
  <si>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</si>
  <si>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</si>
  <si>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</si>
  <si>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</si>
  <si>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</si>
  <si>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</si>
  <si>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</si>
  <si>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</si>
  <si>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</si>
  <si>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</si>
  <si>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</si>
  <si>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</si>
  <si>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</si>
  <si>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</si>
  <si>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</si>
  <si>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</si>
  <si>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</si>
  <si>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</si>
  <si>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</si>
  <si>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</si>
  <si>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</si>
  <si>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</si>
  <si>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</si>
  <si>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</si>
  <si>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</si>
  <si>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</si>
  <si>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</si>
  <si>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</si>
  <si>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</si>
  <si>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</si>
  <si>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</si>
  <si>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</si>
  <si>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</si>
  <si>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</si>
  <si>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</si>
  <si>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</si>
  <si>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</si>
  <si>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</si>
  <si>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</si>
  <si>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</si>
  <si>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</si>
  <si>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</si>
  <si>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</si>
  <si>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</si>
  <si>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</si>
  <si>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</si>
  <si>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</si>
  <si>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</si>
  <si>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</si>
  <si>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</si>
  <si>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</si>
  <si>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</si>
  <si>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</si>
  <si>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</si>
  <si>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</si>
  <si>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</si>
  <si>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</si>
  <si>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</si>
  <si>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</si>
  <si>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</si>
  <si>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</si>
  <si>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</si>
  <si>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</si>
  <si>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</si>
  <si>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</si>
  <si>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</si>
  <si>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</si>
  <si>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</si>
  <si>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</si>
  <si>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</si>
  <si>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</si>
  <si>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</si>
  <si>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</si>
  <si>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</si>
  <si>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</si>
  <si>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</si>
  <si>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</si>
  <si>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</si>
  <si>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</si>
  <si>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</si>
  <si>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</si>
  <si>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</si>
  <si>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</si>
  <si>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</si>
  <si>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</si>
  <si>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</si>
  <si>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</si>
  <si>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</si>
  <si>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</si>
  <si>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</si>
  <si>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</si>
  <si>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</si>
  <si>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</si>
  <si>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</si>
  <si>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</si>
  <si>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</si>
  <si>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</si>
  <si>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</si>
  <si>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</si>
  <si>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</si>
  <si>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</si>
  <si>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</si>
  <si>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</si>
  <si>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</si>
  <si>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</si>
  <si>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</si>
  <si>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</si>
  <si>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</si>
  <si>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</si>
  <si>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</si>
  <si>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</si>
  <si>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</si>
  <si>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</si>
  <si>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</si>
  <si>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</si>
  <si>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</si>
  <si>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</si>
  <si>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</si>
  <si>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</si>
  <si>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</si>
  <si>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</si>
  <si>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</si>
  <si>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</si>
  <si>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</si>
  <si>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</si>
  <si>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</si>
  <si>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</si>
  <si>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</si>
  <si>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</si>
  <si>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</si>
  <si>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</si>
  <si>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</si>
  <si>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</si>
  <si>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</si>
  <si>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</si>
  <si>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</si>
  <si>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</si>
  <si>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</si>
  <si>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</si>
  <si>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</si>
  <si>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</si>
  <si>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</si>
  <si>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</si>
  <si>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</si>
  <si>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</si>
  <si>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</si>
  <si>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</si>
  <si>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</si>
  <si>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</si>
  <si>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</si>
  <si>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</si>
  <si>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</si>
  <si>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</si>
  <si>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</si>
  <si>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</si>
  <si>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</si>
  <si>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</si>
  <si>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</si>
  <si>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</si>
  <si>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</si>
  <si>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</si>
  <si>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</si>
  <si>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</si>
  <si>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</si>
  <si>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</si>
  <si>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</si>
  <si>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</si>
  <si>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</si>
  <si>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</si>
  <si>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</si>
  <si>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</si>
  <si>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</si>
  <si>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</si>
  <si>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</si>
  <si>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</si>
  <si>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</si>
  <si>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</si>
  <si>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</si>
  <si>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</si>
  <si>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</si>
  <si>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</si>
  <si>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</si>
  <si>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</si>
  <si>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</si>
  <si>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</si>
  <si>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</si>
  <si>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</si>
  <si>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</si>
  <si>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</si>
  <si>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</si>
  <si>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</si>
  <si>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</si>
  <si>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</si>
  <si>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</si>
  <si>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</si>
  <si>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</si>
  <si>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</si>
  <si>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</si>
  <si>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</si>
  <si>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</si>
  <si>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</si>
  <si>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</si>
  <si>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</si>
  <si>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</si>
  <si>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</si>
  <si>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</si>
  <si>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</si>
  <si>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</si>
  <si>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</si>
  <si>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</si>
  <si>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</si>
  <si>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</si>
  <si>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</si>
  <si>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</si>
  <si>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</si>
  <si>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</si>
  <si>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</si>
  <si>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</si>
  <si>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</si>
  <si>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</si>
  <si>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</si>
  <si>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</si>
  <si>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</si>
  <si>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</si>
  <si>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</si>
  <si>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</si>
  <si>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</si>
  <si>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</si>
  <si>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</si>
  <si>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</si>
  <si>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</si>
  <si>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</si>
  <si>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</si>
  <si>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</si>
  <si>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</si>
  <si>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</si>
  <si>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</si>
  <si>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</si>
  <si>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</si>
  <si>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</si>
  <si>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</si>
  <si>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</si>
  <si>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</si>
  <si>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</si>
  <si>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</si>
  <si>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</si>
  <si>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</si>
  <si>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</si>
  <si>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</si>
  <si>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</si>
  <si>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</si>
  <si>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</si>
  <si>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</si>
  <si>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</si>
  <si>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</si>
  <si>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</si>
  <si>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</si>
  <si>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</si>
  <si>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</si>
  <si>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</si>
  <si>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</si>
  <si>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</si>
  <si>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</si>
  <si>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</si>
  <si>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</si>
  <si>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</si>
  <si>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</si>
  <si>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</si>
  <si>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</si>
  <si>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</si>
  <si>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</si>
  <si>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</si>
  <si>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</si>
  <si>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</si>
  <si>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</si>
  <si>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</si>
  <si>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</si>
  <si>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</si>
  <si>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</si>
  <si>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</si>
  <si>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</si>
  <si>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</si>
  <si>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</si>
  <si>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</si>
  <si>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</si>
  <si>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</si>
  <si>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</si>
  <si>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</si>
  <si>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</si>
  <si>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</si>
  <si>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</si>
  <si>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</si>
  <si>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</si>
  <si>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</si>
  <si>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</si>
  <si>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</si>
  <si>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</si>
  <si>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</si>
  <si>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</si>
  <si>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</si>
  <si>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</si>
  <si>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</si>
  <si>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</si>
  <si>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</si>
  <si>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</si>
  <si>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</si>
  <si>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</si>
  <si>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</si>
  <si>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</si>
  <si>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</si>
  <si>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</si>
  <si>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</si>
  <si>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</si>
  <si>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</si>
  <si>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</si>
  <si>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</si>
  <si>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</si>
  <si>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</si>
  <si>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</si>
  <si>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</si>
  <si>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</si>
  <si>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</si>
  <si>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</si>
  <si>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</si>
  <si>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</si>
  <si>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</si>
  <si>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</si>
  <si>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</si>
  <si>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</si>
  <si>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</si>
  <si>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</si>
  <si>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</si>
  <si>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</si>
  <si>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</si>
  <si>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</si>
  <si>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</si>
  <si>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</si>
  <si>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</si>
  <si>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</si>
  <si>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</si>
  <si>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</si>
  <si>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</si>
  <si>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</si>
  <si>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</si>
  <si>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</si>
  <si>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</si>
  <si>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</si>
  <si>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</si>
  <si>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</si>
  <si>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</si>
  <si>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</si>
  <si>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</si>
  <si>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</si>
  <si>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</si>
  <si>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</si>
  <si>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</si>
  <si>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</si>
  <si>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</si>
  <si>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</si>
  <si>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</si>
  <si>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</si>
  <si>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</si>
  <si>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</si>
  <si>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</si>
  <si>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</si>
  <si>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</si>
  <si>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</si>
  <si>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</si>
  <si>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</si>
  <si>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</si>
  <si>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</si>
  <si>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</si>
  <si>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</si>
  <si>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</si>
  <si>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</si>
  <si>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</si>
  <si>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</si>
  <si>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</si>
  <si>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</si>
  <si>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</si>
  <si>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</si>
  <si>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</si>
  <si>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</si>
  <si>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</si>
  <si>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</si>
  <si>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</si>
  <si>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</si>
  <si>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</si>
  <si>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</si>
  <si>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</si>
  <si>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</si>
  <si>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</si>
  <si>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</si>
  <si>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</si>
  <si>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</si>
  <si>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</si>
  <si>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</si>
  <si>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</si>
  <si>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</si>
  <si>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</si>
  <si>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</si>
  <si>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</si>
  <si>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</si>
  <si>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</si>
  <si>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</si>
  <si>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</si>
  <si>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</si>
  <si>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</si>
  <si>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</si>
  <si>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</si>
  <si>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</si>
  <si>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</si>
  <si>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</si>
  <si>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</si>
  <si>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</si>
  <si>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</si>
  <si>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</si>
  <si>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</si>
  <si>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</si>
  <si>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</si>
  <si>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</si>
  <si>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</si>
  <si>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</si>
  <si>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</si>
  <si>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</si>
  <si>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</si>
  <si>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</si>
  <si>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</si>
  <si>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</si>
  <si>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</si>
  <si>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</si>
  <si>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</si>
  <si>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</si>
  <si>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</si>
  <si>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</si>
  <si>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</si>
  <si>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</si>
  <si>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</si>
  <si>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</si>
  <si>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</si>
  <si>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</si>
  <si>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</si>
  <si>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</si>
  <si>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</si>
  <si>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</si>
  <si>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</si>
  <si>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</si>
  <si>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</si>
  <si>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</si>
  <si>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</si>
  <si>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</si>
  <si>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</si>
  <si>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</si>
  <si>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</si>
  <si>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</si>
  <si>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</si>
  <si>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</si>
  <si>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</si>
  <si>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</si>
  <si>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</si>
  <si>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</si>
  <si>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</si>
  <si>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</si>
  <si>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</si>
  <si>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</si>
  <si>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</si>
  <si>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</si>
  <si>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</si>
  <si>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</si>
  <si>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</si>
  <si>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</si>
  <si>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</si>
  <si>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</si>
  <si>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</si>
  <si>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</si>
  <si>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</si>
  <si>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</si>
  <si>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</si>
  <si>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</si>
  <si>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</si>
  <si>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</si>
  <si>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</si>
  <si>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</si>
  <si>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</si>
  <si>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</si>
  <si>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</si>
  <si>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</si>
  <si>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</si>
  <si>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</si>
  <si>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</si>
  <si>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</si>
  <si>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</si>
  <si>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</si>
  <si>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</si>
  <si>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</si>
  <si>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</si>
  <si>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</si>
  <si>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</si>
  <si>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</si>
  <si>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</si>
  <si>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</si>
  <si>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</si>
  <si>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</si>
  <si>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</si>
  <si>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</si>
  <si>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</si>
  <si>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</si>
  <si>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</si>
  <si>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</si>
  <si>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</si>
  <si>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</si>
  <si>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</si>
  <si>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</si>
  <si>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</si>
  <si>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</si>
  <si>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</si>
  <si>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</si>
  <si>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</si>
  <si>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</si>
  <si>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</si>
  <si>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</si>
  <si>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</si>
  <si>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</si>
  <si>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</si>
  <si>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</si>
  <si>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</si>
  <si>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</si>
  <si>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</si>
  <si>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</si>
  <si>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</si>
  <si>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</si>
  <si>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</si>
  <si>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</si>
  <si>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</si>
  <si>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</si>
  <si>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</si>
  <si>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</si>
  <si>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</si>
  <si>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</si>
  <si>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</si>
  <si>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</si>
  <si>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</si>
  <si>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</si>
  <si>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</si>
  <si>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</si>
  <si>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</si>
  <si>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</si>
  <si>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</si>
  <si>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</si>
  <si>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</si>
  <si>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</si>
  <si>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</si>
  <si>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</si>
  <si>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</si>
  <si>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</si>
  <si>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</si>
  <si>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</si>
  <si>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</si>
  <si>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</si>
  <si>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</si>
  <si>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</si>
  <si>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</si>
  <si>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</si>
  <si>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</si>
  <si>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</si>
  <si>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</si>
  <si>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</si>
  <si>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</si>
  <si>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</si>
  <si>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</si>
  <si>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</si>
  <si>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</si>
  <si>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</si>
  <si>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</si>
  <si>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</si>
  <si>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</si>
  <si>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</si>
  <si>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</si>
  <si>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</si>
  <si>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</si>
  <si>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</si>
  <si>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</si>
  <si>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</si>
  <si>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</si>
  <si>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</si>
  <si>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</si>
  <si>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</si>
  <si>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</si>
  <si>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</si>
  <si>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</si>
  <si>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</si>
  <si>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</si>
  <si>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</si>
  <si>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</si>
  <si>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</si>
  <si>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</si>
  <si>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</si>
  <si>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</si>
  <si>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</si>
  <si>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</si>
  <si>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</si>
  <si>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</si>
  <si>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</si>
  <si>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</si>
  <si>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</si>
  <si>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</si>
  <si>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</si>
  <si>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</si>
  <si>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</si>
  <si>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</si>
  <si>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</si>
  <si>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</si>
  <si>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</si>
  <si>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</si>
  <si>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</si>
  <si>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</si>
  <si>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</si>
  <si>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</si>
  <si>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</si>
  <si>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</si>
  <si>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</si>
  <si>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</si>
  <si>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</si>
  <si>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</si>
  <si>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</si>
  <si>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</si>
  <si>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</si>
  <si>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</si>
  <si>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</si>
  <si>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</si>
  <si>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</si>
  <si>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</si>
  <si>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</si>
  <si>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</si>
  <si>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</si>
  <si>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</si>
  <si>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</si>
  <si>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</si>
  <si>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</si>
  <si>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</si>
  <si>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</si>
  <si>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</si>
  <si>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</si>
  <si>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</si>
  <si>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</si>
  <si>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</si>
  <si>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</si>
  <si>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</si>
  <si>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</si>
  <si>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</si>
  <si>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</si>
  <si>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</si>
  <si>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</si>
  <si>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</si>
  <si>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</si>
  <si>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</si>
  <si>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</si>
  <si>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</si>
  <si>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</si>
  <si>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</si>
  <si>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</si>
  <si>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</si>
  <si>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</si>
  <si>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</si>
  <si>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</si>
  <si>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</si>
  <si>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</si>
  <si>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</si>
  <si>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</si>
  <si>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</si>
  <si>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</si>
  <si>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</si>
  <si>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</si>
  <si>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</si>
  <si>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</si>
  <si>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</si>
  <si>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</si>
  <si>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</si>
  <si>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</si>
  <si>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</si>
  <si>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</si>
  <si>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</si>
  <si>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</si>
  <si>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</si>
  <si>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</si>
  <si>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</si>
  <si>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</si>
  <si>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</si>
  <si>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</si>
  <si>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</si>
  <si>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</si>
  <si>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</si>
  <si>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</si>
  <si>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</si>
  <si>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</si>
  <si>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</si>
  <si>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</si>
  <si>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</si>
  <si>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</si>
  <si>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</si>
  <si>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</si>
  <si>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</si>
  <si>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</si>
  <si>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</si>
  <si>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</si>
  <si>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</si>
  <si>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</si>
  <si>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</si>
  <si>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</si>
  <si>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</si>
  <si>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</si>
  <si>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</si>
  <si>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</si>
  <si>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</si>
  <si>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</si>
  <si>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</si>
  <si>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</si>
  <si>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</si>
  <si>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</si>
  <si>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</si>
  <si>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</si>
  <si>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</si>
  <si>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</si>
  <si>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</si>
  <si>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</si>
  <si>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</si>
  <si>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</si>
  <si>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</si>
  <si>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</si>
  <si>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</si>
  <si>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</si>
  <si>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</si>
  <si>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</si>
  <si>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</si>
  <si>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</si>
  <si>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</si>
  <si>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</si>
  <si>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</si>
  <si>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</si>
  <si>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</si>
  <si>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</si>
  <si>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</si>
  <si>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</si>
  <si>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</si>
  <si>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</si>
  <si>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</si>
  <si>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</si>
  <si>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</si>
  <si>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</si>
  <si>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</si>
  <si>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</si>
  <si>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</si>
  <si>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</si>
  <si>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</si>
  <si>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</si>
  <si>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</si>
  <si>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</si>
  <si>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</si>
  <si>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</si>
  <si>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</si>
  <si>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</si>
  <si>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</si>
  <si>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</si>
  <si>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</si>
  <si>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</si>
  <si>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</si>
  <si>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</si>
  <si>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</si>
  <si>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</si>
  <si>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</si>
  <si>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</si>
  <si>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</si>
  <si>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</si>
  <si>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</si>
  <si>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</si>
  <si>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</si>
  <si>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</si>
  <si>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</si>
  <si>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</si>
  <si>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</si>
  <si>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</si>
  <si>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</si>
  <si>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</si>
  <si>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</si>
  <si>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</si>
  <si>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</si>
  <si>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</si>
  <si>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</si>
  <si>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</si>
  <si>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</si>
  <si>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</si>
  <si>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</si>
  <si>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</si>
  <si>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</si>
  <si>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</si>
  <si>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</si>
  <si>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</si>
  <si>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</si>
  <si>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</si>
  <si>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</si>
  <si>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</si>
  <si>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</si>
  <si>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</si>
  <si>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</si>
  <si>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</si>
  <si>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</si>
  <si>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</si>
  <si>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</si>
  <si>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</si>
  <si>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</si>
  <si>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</si>
  <si>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</si>
  <si>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</si>
  <si>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</si>
  <si>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</si>
  <si>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</si>
  <si>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</si>
  <si>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</si>
  <si>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</si>
  <si>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</si>
  <si>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</si>
  <si>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</si>
  <si>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</si>
  <si>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</si>
  <si>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</si>
  <si>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</si>
  <si>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</si>
  <si>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</si>
  <si>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</si>
  <si>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</si>
  <si>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</si>
  <si>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</si>
  <si>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</si>
  <si>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</si>
  <si>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</si>
  <si>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</si>
  <si>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</si>
  <si>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</si>
  <si>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</si>
  <si>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</si>
  <si>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</si>
  <si>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</si>
  <si>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</si>
  <si>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</si>
  <si>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</si>
  <si>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</si>
  <si>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</si>
  <si>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</si>
  <si>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</si>
  <si>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</si>
  <si>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</si>
  <si>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</si>
  <si>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</si>
  <si>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</si>
  <si>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</si>
  <si>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</si>
  <si>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</si>
  <si>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</si>
  <si>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</si>
  <si>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</si>
  <si>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</si>
  <si>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</si>
  <si>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</si>
  <si>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</si>
  <si>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</si>
  <si>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</si>
  <si>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</si>
  <si>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</si>
  <si>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</si>
  <si>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</si>
  <si>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</si>
  <si>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</si>
  <si>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</si>
  <si>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</si>
  <si>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</si>
  <si>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</si>
  <si>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</si>
  <si>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</si>
  <si>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</si>
  <si>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</si>
  <si>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</si>
  <si>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</si>
  <si>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</si>
  <si>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</si>
  <si>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</si>
  <si>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</si>
  <si>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</si>
  <si>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</si>
  <si>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</si>
  <si>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</si>
  <si>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</si>
  <si>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</si>
  <si>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</si>
  <si>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</si>
  <si>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</si>
  <si>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</si>
  <si>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</si>
  <si>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</si>
  <si>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</si>
  <si>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</si>
  <si>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</si>
  <si>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</si>
  <si>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</si>
  <si>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</si>
  <si>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</si>
  <si>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</si>
  <si>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</si>
  <si>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</si>
  <si>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</si>
  <si>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</si>
  <si>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</si>
  <si>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</si>
  <si>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</si>
  <si>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</si>
  <si>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</si>
  <si>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</si>
  <si>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</si>
  <si>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</si>
  <si>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</si>
  <si>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</si>
  <si>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</si>
  <si>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</si>
  <si>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</si>
  <si>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</si>
  <si>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</si>
  <si>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</si>
  <si>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</si>
  <si>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</si>
  <si>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</si>
  <si>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</si>
  <si>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</si>
  <si>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</si>
  <si>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</si>
  <si>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</si>
  <si>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</si>
  <si>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</si>
  <si>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</si>
  <si>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</si>
  <si>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</si>
  <si>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</si>
  <si>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</si>
  <si>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</si>
  <si>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</si>
  <si>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</si>
  <si>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</si>
  <si>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</si>
  <si>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</si>
  <si>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</si>
  <si>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</si>
  <si>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</si>
  <si>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</si>
  <si>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</si>
  <si>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</si>
  <si>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</si>
  <si>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</si>
  <si>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</si>
  <si>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</si>
  <si>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</si>
  <si>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</si>
  <si>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</si>
  <si>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</si>
  <si>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</si>
  <si>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</si>
  <si>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</si>
  <si>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</si>
  <si>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</si>
  <si>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</si>
  <si>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</si>
  <si>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</si>
  <si>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</si>
  <si>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</si>
  <si>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</si>
  <si>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</si>
  <si>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</si>
  <si>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</si>
  <si>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</si>
  <si>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</si>
  <si>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</si>
  <si>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</si>
  <si>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</si>
  <si>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</si>
  <si>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</si>
  <si>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</si>
  <si>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</si>
  <si>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</si>
  <si>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</si>
  <si>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</si>
  <si>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</si>
  <si>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</si>
  <si>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</si>
  <si>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</si>
  <si>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</si>
  <si>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</si>
  <si>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</si>
  <si>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</si>
  <si>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</si>
  <si>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</si>
  <si>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</si>
  <si>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</si>
  <si>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</si>
  <si>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</si>
  <si>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</si>
  <si>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</si>
  <si>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</si>
  <si>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</si>
  <si>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</si>
  <si>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</si>
  <si>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</si>
  <si>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</si>
  <si>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</si>
  <si>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</si>
  <si>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</si>
  <si>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</si>
  <si>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</si>
  <si>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</si>
  <si>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</si>
  <si>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</si>
  <si>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</si>
  <si>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</si>
  <si>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</si>
  <si>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</si>
  <si>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</si>
  <si>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</si>
  <si>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</si>
  <si>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</si>
  <si>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</si>
  <si>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</si>
  <si>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</si>
  <si>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</si>
  <si>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</si>
  <si>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</si>
  <si>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</si>
  <si>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</si>
  <si>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</si>
  <si>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</si>
  <si>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</si>
  <si>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</si>
  <si>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</si>
  <si>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</si>
  <si>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</si>
  <si>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</si>
  <si>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</si>
  <si>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</si>
  <si>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</si>
  <si>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</si>
  <si>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</si>
  <si>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</si>
  <si>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</si>
  <si>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</si>
  <si>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</si>
  <si>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</si>
  <si>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</si>
  <si>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</si>
  <si>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</si>
  <si>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</si>
  <si>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</si>
  <si>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</si>
  <si>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</si>
  <si>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</si>
  <si>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</si>
  <si>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</si>
  <si>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</si>
  <si>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</si>
  <si>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</si>
  <si>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</si>
  <si>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</si>
  <si>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</si>
  <si>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</si>
  <si>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</si>
  <si>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</si>
  <si>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</si>
  <si>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</si>
  <si>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</si>
  <si>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</si>
  <si>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</si>
  <si>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</si>
  <si>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</si>
  <si>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</si>
  <si>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</si>
  <si>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</si>
  <si>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</si>
  <si>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</si>
  <si>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</si>
  <si>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</si>
  <si>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</si>
  <si>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</si>
  <si>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</si>
  <si>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</si>
  <si>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</si>
  <si>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</si>
  <si>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</si>
  <si>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</si>
  <si>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</si>
  <si>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</si>
  <si>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</si>
  <si>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</si>
  <si>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</si>
  <si>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</si>
  <si>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</si>
  <si>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</si>
  <si>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</si>
  <si>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</si>
  <si>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</si>
  <si>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</si>
  <si>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</si>
  <si>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</si>
  <si>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</si>
  <si>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</si>
  <si>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</si>
  <si>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</si>
  <si>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</si>
  <si>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</si>
  <si>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</si>
  <si>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</si>
  <si>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</si>
  <si>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</si>
  <si>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</si>
  <si>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</si>
  <si>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</si>
  <si>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</si>
  <si>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</si>
  <si>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</si>
  <si>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</si>
  <si>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</si>
  <si>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</si>
  <si>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</si>
  <si>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</si>
  <si>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</si>
  <si>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</si>
  <si>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</si>
  <si>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</si>
  <si>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</si>
  <si>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</si>
  <si>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</si>
  <si>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</si>
  <si>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</si>
  <si>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</si>
  <si>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</si>
  <si>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</si>
  <si>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</si>
  <si>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</si>
  <si>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</si>
  <si>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</si>
  <si>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</si>
  <si>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</si>
  <si>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</si>
  <si>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</si>
  <si>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</si>
  <si>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</si>
  <si>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</si>
  <si>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</si>
  <si>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</si>
  <si>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</si>
  <si>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</si>
  <si>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</si>
  <si>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</si>
  <si>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</si>
  <si>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</si>
  <si>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</si>
  <si>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</si>
  <si>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</si>
  <si>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</si>
  <si>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</si>
  <si>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</si>
  <si>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</si>
  <si>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</si>
  <si>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</si>
  <si>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</si>
  <si>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</si>
  <si>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</si>
  <si>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</si>
  <si>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</si>
  <si>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</si>
  <si>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</si>
  <si>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</si>
  <si>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</si>
  <si>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</si>
  <si>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</si>
  <si>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</si>
  <si>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</si>
  <si>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</si>
  <si>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</si>
  <si>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</si>
  <si>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</si>
  <si>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</si>
  <si>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</si>
  <si>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</si>
  <si>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</si>
  <si>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</si>
  <si>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</si>
  <si>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</si>
  <si>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</si>
  <si>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</si>
  <si>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</si>
  <si>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</si>
  <si>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</si>
  <si>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</si>
  <si>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</si>
  <si>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</si>
  <si>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</si>
  <si>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</si>
  <si>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</si>
  <si>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</si>
  <si>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</si>
  <si>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</si>
  <si>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</si>
  <si>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</si>
  <si>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</si>
  <si>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</si>
  <si>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</si>
  <si>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</si>
  <si>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</si>
  <si>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</si>
  <si>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</si>
  <si>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</si>
  <si>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</si>
  <si>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</si>
  <si>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</si>
  <si>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</si>
  <si>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</si>
  <si>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</si>
  <si>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</si>
  <si>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</si>
  <si>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</si>
  <si>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</si>
  <si>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</si>
  <si>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</si>
  <si>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</si>
  <si>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</si>
  <si>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</si>
  <si>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</si>
  <si>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</si>
  <si>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</si>
  <si>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</si>
  <si>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</si>
  <si>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</si>
  <si>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</si>
  <si>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</si>
  <si>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</si>
  <si>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</si>
  <si>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</si>
  <si>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</si>
  <si>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</si>
  <si>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</si>
  <si>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</si>
  <si>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</si>
  <si>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</si>
  <si>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</si>
  <si>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</si>
  <si>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</si>
  <si>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</si>
  <si>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</si>
  <si>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</si>
  <si>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</si>
  <si>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</si>
  <si>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</si>
  <si>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</si>
  <si>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</si>
  <si>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</si>
  <si>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</si>
  <si>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</si>
  <si>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</si>
  <si>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</si>
  <si>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</si>
  <si>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</si>
  <si>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</si>
  <si>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</si>
  <si>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</si>
  <si>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</si>
  <si>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</si>
  <si>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</si>
  <si>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</si>
  <si>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</si>
  <si>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</si>
  <si>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</si>
  <si>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</si>
  <si>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</si>
  <si>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</si>
  <si>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</si>
  <si>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</si>
  <si>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</si>
  <si>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</si>
  <si>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</si>
  <si>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</si>
  <si>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</si>
  <si>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</si>
  <si>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</si>
  <si>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</si>
  <si>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</si>
  <si>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</si>
  <si>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</si>
  <si>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</si>
  <si>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</si>
  <si>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</si>
  <si>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</si>
  <si>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</si>
  <si>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</si>
  <si>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</si>
  <si>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</si>
  <si>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</si>
  <si>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</si>
  <si>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</si>
  <si>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</si>
  <si>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</si>
  <si>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</si>
  <si>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</si>
  <si>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</si>
  <si>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</si>
  <si>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</si>
  <si>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</si>
  <si>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</si>
  <si>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</si>
  <si>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</si>
  <si>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</si>
  <si>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</si>
  <si>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</si>
  <si>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</si>
  <si>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</si>
  <si>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</si>
  <si>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</si>
  <si>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</si>
  <si>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</si>
  <si>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</si>
  <si>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</si>
  <si>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</si>
  <si>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</si>
  <si>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</si>
  <si>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</si>
  <si>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</si>
  <si>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</si>
  <si>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</si>
  <si>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</si>
  <si>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</si>
  <si>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</si>
  <si>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</si>
  <si>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</si>
  <si>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</si>
  <si>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</si>
  <si>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</si>
  <si>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</si>
  <si>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</si>
  <si>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</si>
  <si>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</si>
  <si>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</si>
  <si>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</si>
  <si>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</si>
  <si>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</si>
  <si>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</si>
  <si>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</si>
  <si>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</si>
  <si>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</si>
  <si>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</si>
  <si>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</si>
  <si>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</si>
  <si>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</si>
  <si>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</si>
  <si>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</si>
  <si>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</si>
  <si>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</si>
  <si>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</si>
  <si>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</si>
  <si>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</si>
  <si>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</si>
  <si>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</si>
  <si>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</si>
  <si>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</si>
  <si>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</si>
  <si>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</si>
  <si>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</si>
  <si>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</si>
  <si>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</si>
  <si>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</si>
  <si>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</si>
  <si>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</si>
  <si>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</si>
  <si>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</si>
  <si>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</si>
  <si>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</si>
  <si>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</si>
  <si>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</si>
  <si>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</si>
  <si>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</si>
  <si>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</si>
  <si>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</si>
  <si>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</si>
  <si>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</si>
  <si>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</si>
  <si>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</si>
  <si>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</si>
  <si>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</si>
  <si>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</si>
  <si>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</si>
  <si>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</si>
  <si>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</si>
  <si>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</si>
  <si>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</si>
  <si>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</si>
  <si>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</si>
  <si>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</si>
  <si>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</si>
  <si>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</si>
  <si>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</si>
  <si>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</si>
  <si>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</si>
  <si>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</si>
  <si>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</si>
  <si>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</si>
  <si>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</si>
  <si>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</si>
  <si>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</si>
  <si>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</si>
  <si>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</si>
  <si>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</si>
  <si>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</si>
  <si>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</si>
  <si>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</si>
  <si>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</si>
  <si>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</si>
  <si>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</si>
  <si>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</si>
  <si>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</si>
  <si>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</si>
  <si>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</si>
  <si>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</si>
  <si>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</si>
  <si>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</si>
  <si>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</si>
  <si>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</si>
  <si>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</si>
  <si>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</si>
  <si>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</si>
  <si>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</si>
  <si>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</si>
  <si>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</si>
  <si>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</si>
  <si>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</si>
  <si>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</si>
  <si>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</si>
  <si>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</si>
  <si>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</si>
  <si>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</si>
  <si>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</si>
  <si>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</si>
  <si>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</si>
  <si>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</si>
  <si>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</si>
  <si>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</si>
  <si>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</si>
  <si>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</si>
  <si>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</si>
  <si>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</si>
  <si>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</si>
  <si>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</si>
  <si>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</si>
  <si>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</si>
  <si>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</si>
  <si>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</si>
  <si>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</si>
  <si>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</si>
  <si>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</si>
  <si>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</si>
  <si>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</si>
  <si>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</si>
  <si>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</si>
  <si>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</si>
  <si>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</si>
  <si>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</si>
  <si>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</si>
  <si>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</si>
  <si>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</si>
  <si>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</si>
  <si>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</si>
  <si>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</si>
  <si>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</si>
  <si>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</si>
  <si>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</si>
  <si>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</si>
  <si>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</si>
  <si>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</si>
  <si>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</si>
  <si>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</si>
  <si>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</si>
  <si>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</si>
  <si>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</si>
  <si>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</si>
  <si>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</si>
  <si>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</si>
  <si>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</si>
  <si>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</si>
  <si>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</si>
  <si>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</si>
  <si>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</si>
  <si>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</si>
  <si>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</si>
  <si>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</si>
  <si>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</si>
  <si>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</si>
  <si>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</si>
  <si>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</si>
  <si>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</si>
  <si>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</si>
  <si>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</si>
  <si>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</si>
  <si>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</si>
  <si>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</si>
  <si>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</si>
  <si>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</si>
  <si>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</si>
  <si>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</si>
  <si>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</si>
  <si>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</si>
  <si>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</si>
  <si>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</si>
  <si>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</si>
  <si>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</si>
  <si>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</si>
  <si>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</si>
  <si>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</si>
  <si>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</si>
  <si>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</si>
  <si>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</si>
  <si>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</si>
  <si>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</si>
  <si>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</si>
  <si>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</si>
  <si>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</si>
  <si>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</si>
  <si>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</si>
  <si>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</si>
  <si>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</si>
  <si>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</si>
  <si>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</si>
  <si>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</si>
  <si>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</si>
  <si>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</si>
  <si>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</si>
  <si>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</si>
  <si>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</si>
  <si>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</si>
  <si>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</si>
  <si>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</si>
  <si>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</si>
  <si>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</si>
  <si>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</si>
  <si>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</si>
  <si>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</si>
  <si>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</si>
  <si>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</si>
  <si>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</si>
  <si>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</si>
  <si>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</si>
  <si>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</si>
  <si>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</si>
  <si>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</si>
  <si>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</si>
  <si>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</si>
  <si>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</si>
  <si>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</si>
  <si>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</si>
  <si>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</si>
  <si>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</si>
  <si>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</si>
  <si>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</si>
  <si>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</si>
  <si>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</si>
  <si>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</si>
  <si>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</si>
  <si>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</si>
  <si>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</si>
  <si>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</si>
  <si>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</si>
  <si>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</si>
  <si>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</si>
  <si>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</si>
  <si>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</si>
  <si>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</si>
  <si>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</si>
  <si>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</si>
  <si>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</si>
  <si>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</si>
  <si>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</si>
  <si>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</si>
  <si>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</si>
  <si>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</si>
  <si>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</si>
  <si>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</si>
  <si>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</si>
  <si>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</si>
  <si>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</si>
  <si>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</si>
  <si>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</si>
  <si>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</si>
  <si>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</si>
  <si>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</si>
  <si>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</si>
  <si>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</si>
  <si>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</si>
  <si>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</si>
  <si>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</si>
  <si>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</si>
  <si>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</si>
  <si>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</si>
  <si>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</si>
  <si>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</si>
  <si>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</si>
  <si>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</si>
  <si>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</si>
  <si>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</si>
  <si>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</si>
  <si>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</si>
  <si>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</si>
  <si>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</si>
  <si>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</si>
  <si>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</si>
  <si>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</si>
  <si>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</si>
  <si>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</si>
  <si>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</si>
  <si>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</si>
  <si>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</si>
  <si>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</si>
  <si>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</si>
  <si>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</si>
  <si>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</si>
  <si>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</si>
  <si>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</si>
  <si>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</si>
  <si>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</si>
  <si>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</si>
  <si>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</si>
  <si>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</si>
  <si>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</si>
  <si>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</si>
  <si>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</si>
  <si>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</si>
  <si>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</si>
  <si>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</si>
  <si>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</si>
  <si>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</si>
  <si>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</si>
  <si>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</si>
  <si>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</si>
  <si>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</si>
  <si>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</si>
  <si>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</si>
  <si>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</si>
  <si>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</si>
  <si>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</si>
  <si>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</si>
  <si>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</si>
  <si>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</si>
  <si>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</si>
  <si>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</si>
  <si>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</si>
  <si>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</si>
  <si>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</si>
  <si>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</si>
  <si>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</si>
  <si>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</si>
  <si>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</si>
  <si>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</si>
  <si>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</si>
  <si>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</si>
  <si>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</si>
  <si>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</si>
  <si>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</si>
  <si>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</si>
  <si>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</si>
  <si>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</si>
  <si>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</si>
  <si>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</si>
  <si>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</si>
  <si>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</si>
  <si>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</si>
  <si>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</si>
  <si>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</si>
  <si>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</si>
  <si>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</si>
  <si>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</si>
  <si>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</si>
  <si>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</si>
  <si>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</si>
  <si>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</si>
  <si>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</si>
  <si>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</si>
  <si>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</si>
  <si>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</si>
  <si>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</si>
  <si>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</si>
  <si>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</si>
  <si>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</si>
  <si>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</si>
  <si>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</si>
  <si>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</si>
  <si>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</si>
  <si>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</si>
  <si>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</si>
  <si>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</si>
  <si>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</si>
  <si>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</si>
  <si>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</si>
  <si>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</si>
  <si>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</si>
  <si>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</si>
  <si>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</si>
  <si>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</si>
  <si>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</si>
  <si>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</si>
  <si>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</si>
  <si>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</si>
  <si>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</si>
  <si>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</si>
  <si>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</si>
  <si>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</si>
  <si>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</si>
  <si>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</si>
  <si>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</si>
  <si>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</si>
  <si>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</si>
  <si>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</si>
  <si>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</si>
  <si>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</si>
  <si>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</si>
  <si>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</si>
  <si>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</si>
  <si>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</si>
  <si>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</si>
  <si>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</si>
  <si>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</si>
  <si>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</si>
  <si>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</si>
  <si>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</si>
  <si>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</si>
  <si>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</si>
  <si>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</si>
  <si>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</si>
  <si>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</si>
  <si>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</si>
  <si>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</si>
  <si>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</si>
  <si>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</si>
  <si>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</si>
  <si>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</si>
  <si>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</si>
  <si>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</si>
  <si>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</si>
  <si>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</si>
  <si>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</si>
  <si>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</si>
  <si>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</si>
  <si>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</si>
  <si>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</si>
  <si>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</si>
  <si>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</si>
  <si>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</si>
  <si>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</si>
  <si>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</si>
  <si>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</si>
  <si>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</si>
  <si>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</si>
  <si>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</si>
  <si>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</si>
  <si>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</si>
  <si>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</si>
  <si>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</si>
  <si>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</si>
  <si>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</si>
  <si>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</si>
  <si>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</si>
  <si>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</si>
  <si>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</si>
  <si>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</si>
  <si>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</si>
  <si>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</si>
  <si>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</si>
  <si>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</si>
  <si>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</si>
  <si>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</si>
  <si>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</si>
  <si>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</si>
  <si>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</si>
  <si>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</si>
  <si>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</si>
  <si>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</si>
  <si>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</si>
  <si>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</si>
  <si>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</si>
  <si>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</si>
  <si>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</si>
  <si>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</si>
  <si>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</si>
  <si>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</si>
  <si>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</si>
  <si>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</si>
  <si>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</si>
  <si>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</si>
  <si>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</si>
  <si>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</si>
  <si>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</si>
  <si>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</si>
  <si>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</si>
  <si>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</si>
  <si>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</si>
  <si>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</si>
  <si>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</si>
  <si>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</si>
  <si>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</si>
  <si>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</si>
  <si>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</si>
  <si>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</si>
  <si>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</si>
  <si>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</si>
  <si>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</si>
  <si>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</si>
  <si>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</si>
  <si>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</si>
  <si>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</si>
  <si>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</si>
  <si>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</si>
  <si>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</si>
  <si>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</si>
  <si>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</si>
  <si>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</si>
  <si>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</si>
  <si>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</si>
  <si>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</si>
  <si>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</si>
  <si>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</si>
  <si>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</si>
  <si>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</si>
  <si>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</si>
  <si>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</si>
  <si>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</si>
  <si>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</si>
  <si>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</si>
  <si>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</si>
  <si>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</si>
  <si>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</si>
  <si>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</si>
  <si>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</si>
  <si>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</si>
  <si>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</si>
  <si>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</si>
  <si>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</si>
  <si>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</si>
  <si>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</si>
  <si>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</si>
  <si>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</si>
  <si>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</si>
  <si>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</si>
  <si>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</si>
  <si>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</si>
  <si>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</si>
  <si>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</si>
  <si>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</si>
  <si>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</si>
  <si>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</si>
  <si>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</si>
  <si>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</si>
  <si>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</si>
  <si>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</si>
  <si>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</si>
  <si>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</si>
  <si>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</si>
  <si>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</si>
  <si>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</si>
  <si>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</si>
  <si>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</si>
  <si>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</si>
  <si>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</si>
  <si>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</si>
  <si>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</si>
  <si>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</si>
  <si>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</si>
  <si>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</si>
  <si>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</si>
  <si>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</si>
  <si>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</si>
  <si>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</si>
  <si>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</si>
  <si>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</si>
  <si>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</si>
  <si>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</si>
  <si>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</si>
  <si>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</si>
  <si>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</si>
  <si>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</si>
  <si>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</si>
  <si>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</si>
  <si>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</si>
  <si>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</si>
  <si>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</si>
  <si>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</si>
  <si>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</si>
  <si>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</si>
  <si>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</si>
  <si>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</si>
  <si>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</si>
  <si>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</si>
  <si>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</si>
  <si>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</si>
  <si>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</si>
  <si>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</si>
  <si>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</si>
  <si>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</si>
  <si>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</si>
  <si>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</si>
  <si>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</si>
  <si>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</si>
  <si>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</si>
  <si>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</si>
  <si>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</si>
  <si>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</si>
  <si>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</si>
  <si>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</si>
  <si>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</si>
  <si>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</si>
  <si>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</si>
  <si>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</si>
  <si>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</si>
  <si>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</si>
  <si>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</si>
  <si>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</si>
  <si>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</si>
  <si>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</si>
  <si>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</si>
  <si>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</si>
  <si>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</si>
  <si>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</si>
  <si>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</si>
  <si>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</si>
  <si>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</si>
  <si>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</si>
  <si>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</si>
  <si>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</si>
  <si>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</si>
  <si>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</si>
  <si>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</si>
  <si>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</si>
  <si>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</si>
  <si>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</si>
  <si>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</si>
  <si>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</si>
  <si>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</si>
  <si>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</si>
  <si>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</si>
  <si>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</si>
  <si>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</si>
  <si>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</si>
  <si>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</si>
  <si>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</si>
  <si>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</si>
  <si>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</si>
  <si>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</si>
  <si>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</si>
  <si>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</si>
  <si>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</si>
  <si>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</si>
  <si>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</si>
  <si>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</si>
  <si>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</si>
  <si>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</si>
  <si>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</si>
  <si>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</si>
  <si>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</si>
  <si>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</si>
  <si>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</si>
  <si>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</si>
  <si>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</si>
  <si>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</si>
  <si>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</si>
  <si>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</si>
  <si>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</si>
  <si>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</si>
  <si>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</si>
  <si>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</si>
  <si>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</si>
  <si>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</si>
  <si>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</si>
  <si>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</si>
  <si>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</si>
  <si>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</si>
  <si>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</si>
  <si>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</si>
  <si>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</si>
  <si>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</si>
  <si>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</si>
  <si>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</si>
  <si>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</si>
  <si>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</si>
  <si>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</si>
  <si>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</si>
  <si>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</si>
  <si>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</si>
  <si>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</si>
  <si>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</si>
  <si>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</si>
  <si>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</si>
  <si>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</si>
  <si>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</si>
  <si>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</si>
  <si>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</si>
  <si>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</si>
  <si>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</si>
  <si>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</si>
  <si>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</si>
  <si>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</si>
  <si>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</si>
  <si>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</si>
  <si>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</si>
  <si>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</si>
  <si>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</si>
  <si>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</si>
  <si>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</si>
  <si>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</si>
  <si>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</si>
  <si>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</si>
  <si>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</si>
  <si>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</si>
  <si>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</si>
  <si>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</si>
  <si>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</si>
  <si>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</si>
  <si>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</si>
  <si>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</si>
  <si>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</si>
  <si>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</si>
  <si>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</si>
  <si>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</si>
  <si>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</si>
  <si>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</si>
  <si>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</si>
  <si>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</si>
  <si>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</si>
  <si>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</si>
  <si>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</si>
  <si>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</si>
  <si>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</si>
  <si>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</si>
  <si>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</si>
  <si>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</si>
  <si>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</si>
  <si>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</si>
  <si>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</si>
  <si>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</si>
  <si>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</si>
  <si>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</si>
  <si>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</si>
  <si>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</si>
  <si>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</si>
  <si>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</si>
  <si>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</si>
  <si>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</si>
  <si>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</si>
  <si>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</si>
  <si>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</si>
  <si>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</si>
  <si>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</si>
  <si>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</si>
  <si>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</si>
  <si>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</si>
  <si>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</si>
  <si>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</si>
  <si>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</si>
  <si>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</si>
  <si>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</si>
  <si>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</si>
  <si>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</si>
  <si>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</si>
  <si>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</si>
  <si>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</si>
  <si>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</si>
  <si>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</si>
  <si>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</si>
  <si>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</si>
  <si>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</si>
  <si>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</si>
  <si>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</si>
  <si>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</si>
  <si>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</si>
  <si>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</si>
  <si>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</si>
  <si>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</si>
  <si>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</si>
  <si>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</si>
  <si>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</si>
  <si>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</si>
  <si>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</si>
  <si>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</si>
  <si>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</si>
  <si>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</si>
  <si>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</si>
  <si>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</si>
  <si>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</si>
  <si>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</si>
  <si>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</si>
  <si>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</si>
  <si>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</si>
  <si>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</si>
  <si>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</si>
  <si>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</si>
  <si>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</si>
  <si>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</si>
  <si>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</si>
  <si>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</si>
  <si>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</si>
  <si>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</si>
  <si>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</si>
  <si>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</si>
  <si>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</si>
  <si>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</si>
  <si>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</si>
  <si>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</si>
  <si>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</si>
  <si>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</si>
  <si>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</si>
  <si>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</si>
  <si>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</si>
  <si>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</si>
  <si>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</si>
  <si>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</si>
  <si>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</si>
  <si>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</si>
  <si>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</si>
  <si>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</si>
  <si>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</si>
  <si>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</si>
  <si>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</si>
  <si>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</si>
  <si>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</si>
  <si>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</si>
  <si>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</si>
  <si>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</si>
  <si>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</si>
  <si>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</si>
  <si>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</si>
  <si>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</si>
  <si>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</si>
  <si>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</si>
  <si>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</si>
  <si>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</si>
  <si>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</si>
  <si>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</si>
  <si>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</si>
  <si>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</si>
  <si>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</si>
  <si>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</si>
  <si>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</si>
  <si>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</si>
  <si>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</si>
  <si>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</si>
  <si>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</si>
  <si>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</si>
  <si>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</si>
  <si>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</si>
  <si>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</si>
  <si>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</si>
  <si>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</si>
  <si>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</si>
  <si>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</si>
  <si>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</si>
  <si>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</si>
  <si>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</si>
  <si>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</si>
  <si>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</si>
  <si>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</si>
  <si>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</si>
  <si>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</si>
  <si>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</si>
  <si>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</si>
  <si>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</si>
  <si>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</si>
  <si>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</si>
  <si>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</si>
  <si>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</si>
  <si>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</si>
  <si>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</si>
  <si>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</si>
  <si>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</si>
  <si>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</si>
  <si>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</si>
  <si>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</si>
  <si>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</si>
  <si>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</si>
  <si>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</si>
  <si>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</si>
  <si>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</si>
  <si>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</si>
  <si>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</si>
  <si>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</si>
  <si>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</si>
  <si>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</si>
  <si>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</si>
  <si>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</si>
  <si>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</si>
  <si>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</si>
  <si>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</si>
  <si>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</si>
  <si>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</si>
  <si>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</si>
  <si>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</si>
  <si>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</si>
  <si>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</si>
  <si>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</si>
  <si>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</si>
  <si>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</si>
  <si>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</si>
  <si>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</si>
  <si>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</si>
  <si>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</si>
  <si>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</si>
  <si>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</si>
  <si>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</si>
  <si>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</si>
  <si>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</si>
  <si>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</si>
  <si>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</si>
  <si>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</si>
  <si>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</si>
  <si>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</si>
  <si>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</si>
  <si>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</si>
  <si>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</si>
  <si>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</si>
  <si>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</si>
  <si>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</si>
  <si>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</si>
  <si>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</si>
  <si>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</si>
  <si>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</si>
  <si>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</si>
  <si>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</si>
  <si>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</si>
  <si>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</si>
  <si>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</si>
  <si>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</si>
  <si>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</si>
  <si>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</si>
  <si>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</si>
  <si>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</si>
  <si>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</si>
  <si>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</si>
  <si>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</si>
  <si>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</si>
  <si>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</si>
  <si>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</si>
  <si>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</si>
  <si>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</si>
  <si>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</si>
  <si>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</si>
  <si>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</si>
  <si>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</si>
  <si>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</si>
  <si>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</si>
  <si>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</si>
  <si>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</si>
  <si>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</si>
  <si>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</si>
  <si>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</si>
  <si>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</si>
  <si>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</si>
  <si>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</si>
  <si>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</si>
  <si>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</si>
  <si>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</si>
  <si>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</si>
  <si>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</si>
  <si>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</si>
  <si>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</si>
  <si>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</si>
  <si>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</si>
  <si>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</si>
  <si>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</si>
  <si>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</si>
  <si>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</si>
  <si>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</si>
  <si>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</si>
  <si>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</si>
  <si>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</si>
  <si>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</si>
  <si>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</si>
  <si>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</si>
  <si>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</si>
  <si>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</si>
  <si>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</si>
  <si>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</si>
  <si>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</si>
  <si>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</si>
  <si>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</si>
  <si>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</si>
  <si>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</si>
  <si>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</si>
  <si>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</si>
  <si>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</si>
  <si>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</si>
  <si>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</si>
  <si>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</si>
  <si>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</si>
  <si>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</si>
  <si>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</si>
  <si>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</si>
  <si>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</si>
  <si>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</si>
  <si>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</si>
  <si>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</si>
  <si>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</si>
  <si>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</si>
  <si>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</si>
  <si>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</si>
  <si>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</si>
  <si>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</si>
  <si>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</si>
  <si>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</si>
  <si>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</si>
  <si>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</si>
  <si>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</si>
  <si>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</si>
  <si>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</si>
  <si>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</si>
  <si>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</si>
  <si>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</si>
  <si>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</si>
  <si>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</si>
  <si>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</si>
  <si>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</si>
  <si>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</si>
  <si>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</si>
  <si>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</si>
  <si>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</si>
  <si>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</si>
  <si>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</si>
  <si>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</si>
  <si>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</si>
  <si>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</si>
  <si>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</si>
  <si>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</si>
  <si>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</si>
  <si>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</si>
  <si>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</si>
  <si>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</si>
  <si>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</si>
  <si>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</si>
  <si>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</si>
  <si>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</si>
  <si>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</si>
  <si>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</si>
  <si>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</si>
  <si>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</si>
  <si>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</si>
  <si>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</si>
  <si>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</si>
  <si>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</si>
  <si>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</si>
  <si>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</si>
  <si>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</si>
  <si>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</si>
  <si>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</si>
  <si>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</si>
  <si>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</si>
  <si>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</si>
  <si>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</si>
  <si>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</si>
  <si>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</si>
  <si>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</si>
  <si>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</si>
  <si>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</si>
  <si>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</si>
  <si>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</si>
  <si>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</si>
  <si>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</si>
  <si>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</si>
  <si>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</si>
  <si>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</si>
  <si>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</si>
  <si>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</si>
  <si>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</si>
  <si>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</si>
  <si>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</si>
  <si>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</si>
  <si>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</si>
  <si>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</si>
  <si>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</si>
  <si>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</si>
  <si>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</si>
  <si>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</si>
  <si>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</si>
  <si>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</si>
  <si>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</si>
  <si>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</si>
  <si>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</si>
  <si>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</si>
  <si>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</si>
  <si>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</si>
  <si>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</si>
  <si>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</si>
  <si>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</si>
  <si>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</si>
  <si>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</si>
  <si>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</si>
  <si>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</si>
  <si>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</si>
  <si>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</si>
  <si>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</si>
  <si>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</si>
  <si>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</si>
  <si>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</si>
  <si>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</si>
  <si>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</si>
  <si>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</si>
  <si>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</si>
  <si>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</si>
  <si>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</si>
  <si>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</si>
  <si>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</si>
  <si>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</si>
  <si>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</si>
  <si>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</si>
  <si>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</si>
  <si>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</si>
  <si>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</si>
  <si>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</si>
  <si>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</si>
  <si>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</si>
  <si>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</si>
  <si>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</si>
  <si>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</si>
  <si>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</si>
  <si>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</si>
  <si>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</si>
  <si>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</si>
  <si>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</si>
  <si>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</si>
  <si>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</si>
  <si>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</si>
  <si>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</si>
  <si>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</si>
  <si>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</si>
  <si>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</si>
  <si>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</si>
  <si>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</si>
  <si>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</si>
  <si>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</si>
  <si>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</si>
  <si>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</si>
  <si>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</si>
  <si>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</si>
  <si>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</si>
  <si>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</si>
  <si>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</si>
  <si>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</si>
  <si>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</si>
  <si>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</si>
  <si>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</si>
  <si>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</si>
  <si>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</si>
  <si>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</si>
  <si>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</si>
  <si>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</si>
  <si>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</si>
  <si>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</si>
  <si>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</si>
  <si>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</si>
  <si>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</si>
  <si>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</si>
  <si>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</si>
  <si>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</si>
  <si>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</si>
  <si>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</si>
  <si>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</si>
  <si>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</si>
  <si>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</si>
  <si>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</si>
  <si>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</si>
  <si>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</si>
  <si>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</si>
  <si>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</si>
  <si>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</si>
  <si>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</si>
  <si>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</si>
  <si>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</si>
  <si>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</si>
  <si>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</si>
  <si>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</si>
  <si>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</si>
  <si>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</si>
  <si>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</si>
  <si>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</si>
  <si>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</si>
  <si>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</si>
  <si>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</si>
  <si>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</si>
  <si>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</si>
  <si>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</si>
  <si>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</si>
  <si>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</si>
  <si>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</si>
  <si>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</si>
  <si>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</si>
  <si>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</si>
  <si>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</si>
  <si>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</si>
  <si>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</si>
  <si>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</si>
  <si>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</si>
  <si>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</si>
  <si>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</si>
  <si>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</si>
  <si>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</si>
  <si>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</si>
  <si>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</si>
  <si>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</si>
  <si>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</si>
  <si>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</si>
  <si>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</si>
  <si>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</si>
  <si>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</si>
  <si>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</si>
  <si>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</si>
  <si>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</si>
  <si>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</si>
  <si>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</si>
  <si>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</si>
  <si>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</si>
  <si>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</si>
  <si>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</si>
  <si>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</si>
  <si>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</si>
  <si>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</si>
  <si>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</si>
  <si>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</si>
  <si>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</si>
  <si>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</si>
  <si>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</si>
  <si>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</si>
  <si>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</si>
  <si>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</si>
  <si>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</si>
  <si>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</si>
  <si>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</si>
  <si>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</si>
  <si>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</si>
  <si>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</si>
  <si>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</si>
  <si>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</si>
  <si>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</si>
  <si>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</si>
  <si>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</si>
  <si>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</si>
  <si>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</si>
  <si>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</si>
  <si>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</si>
  <si>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</si>
  <si>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</si>
  <si>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</si>
  <si>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</si>
  <si>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</si>
  <si>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</si>
  <si>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</si>
  <si>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</si>
  <si>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</si>
  <si>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</si>
  <si>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</si>
  <si>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</si>
  <si>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</si>
  <si>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</si>
  <si>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</si>
  <si>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</si>
  <si>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</si>
  <si>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</si>
  <si>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</si>
  <si>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</si>
  <si>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</si>
  <si>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</si>
  <si>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</si>
  <si>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</si>
  <si>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</si>
  <si>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</si>
  <si>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</si>
  <si>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</si>
  <si>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</si>
  <si>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</si>
  <si>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</si>
  <si>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</si>
  <si>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</si>
  <si>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</si>
  <si>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</si>
  <si>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</si>
  <si>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</si>
  <si>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</si>
  <si>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</si>
  <si>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</si>
  <si>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</si>
  <si>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</si>
  <si>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</si>
  <si>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</si>
  <si>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</si>
  <si>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</si>
  <si>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</si>
  <si>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</si>
  <si>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</si>
  <si>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</si>
  <si>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</si>
  <si>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</si>
  <si>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</si>
  <si>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</si>
  <si>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</si>
  <si>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</si>
  <si>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</si>
  <si>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</si>
  <si>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</si>
  <si>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</si>
  <si>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</si>
  <si>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</si>
  <si>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</si>
  <si>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</si>
  <si>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</si>
  <si>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</si>
  <si>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</si>
  <si>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</si>
  <si>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</si>
  <si>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</si>
  <si>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</si>
  <si>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</si>
  <si>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</si>
  <si>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</si>
  <si>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</si>
  <si>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</si>
  <si>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</si>
  <si>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</si>
  <si>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</si>
  <si>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</si>
  <si>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</si>
  <si>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</si>
  <si>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</si>
  <si>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</si>
  <si>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</si>
  <si>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</si>
  <si>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</si>
  <si>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</si>
  <si>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</si>
  <si>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</si>
  <si>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</si>
  <si>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</si>
  <si>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</si>
  <si>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</si>
  <si>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</si>
  <si>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</si>
  <si>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</si>
  <si>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</si>
  <si>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</si>
  <si>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</si>
  <si>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</si>
  <si>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</si>
  <si>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</si>
  <si>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</si>
  <si>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</si>
  <si>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</si>
  <si>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</si>
  <si>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</si>
  <si>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</si>
  <si>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</si>
  <si>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</si>
  <si>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</si>
  <si>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</si>
  <si>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</si>
  <si>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</si>
  <si>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</si>
  <si>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</si>
  <si>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</si>
  <si>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</si>
  <si>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</si>
  <si>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</si>
  <si>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</si>
  <si>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</si>
  <si>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</si>
  <si>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</si>
  <si>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</si>
  <si>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</si>
  <si>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</si>
  <si>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</si>
  <si>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</si>
  <si>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</si>
  <si>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</si>
  <si>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</si>
  <si>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</si>
  <si>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</si>
  <si>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</si>
  <si>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</si>
  <si>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</si>
  <si>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</si>
  <si>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</si>
  <si>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</si>
  <si>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</si>
  <si>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</si>
  <si>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</si>
  <si>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</si>
  <si>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</si>
  <si>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</si>
  <si>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</si>
  <si>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</si>
  <si>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</si>
  <si>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</si>
  <si>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</si>
  <si>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</si>
  <si>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</si>
  <si>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</si>
  <si>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</si>
  <si>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</si>
  <si>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</si>
  <si>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</si>
  <si>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</si>
  <si>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</si>
  <si>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</si>
  <si>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</si>
  <si>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</si>
  <si>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</si>
  <si>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</si>
  <si>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</si>
  <si>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</si>
  <si>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</si>
  <si>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</si>
  <si>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</si>
  <si>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</si>
  <si>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</si>
  <si>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</si>
  <si>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</si>
  <si>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</si>
  <si>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</si>
  <si>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</si>
  <si>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</si>
  <si>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</si>
  <si>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</si>
  <si>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</si>
  <si>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</si>
  <si>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</si>
  <si>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</si>
  <si>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</si>
  <si>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</si>
  <si>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</si>
  <si>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</si>
  <si>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</si>
  <si>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</si>
  <si>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</si>
  <si>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</si>
  <si>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</si>
  <si>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</si>
  <si>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</si>
  <si>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</si>
  <si>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</si>
  <si>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</si>
  <si>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</si>
  <si>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</si>
  <si>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</si>
  <si>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</si>
  <si>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</si>
  <si>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</si>
  <si>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</si>
  <si>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</si>
  <si>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</si>
  <si>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</si>
  <si>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</si>
  <si>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</si>
  <si>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</si>
  <si>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</si>
  <si>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</si>
  <si>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</si>
  <si>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</si>
  <si>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</si>
  <si>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</si>
  <si>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</si>
  <si>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</si>
  <si>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</si>
  <si>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</si>
  <si>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</si>
  <si>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</si>
  <si>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</si>
  <si>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</si>
  <si>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</si>
  <si>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</si>
  <si>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</si>
  <si>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</si>
  <si>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</si>
  <si>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</si>
  <si>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</si>
  <si>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</si>
  <si>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</si>
  <si>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</si>
  <si>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</si>
  <si>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</si>
  <si>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</si>
  <si>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</si>
  <si>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</si>
  <si>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</si>
  <si>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</si>
  <si>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</si>
  <si>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</si>
  <si>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</si>
  <si>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</si>
  <si>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</si>
  <si>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</si>
  <si>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</si>
  <si>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</si>
  <si>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</si>
  <si>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</si>
  <si>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</si>
  <si>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</si>
  <si>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</si>
  <si>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</si>
  <si>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</si>
  <si>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</si>
  <si>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</si>
  <si>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</si>
  <si>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</si>
  <si>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</si>
  <si>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</si>
  <si>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</si>
  <si>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</si>
  <si>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</si>
  <si>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</si>
  <si>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</si>
  <si>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</si>
  <si>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</si>
  <si>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</si>
  <si>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</si>
  <si>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</si>
  <si>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</si>
  <si>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</si>
  <si>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</si>
  <si>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</si>
  <si>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</si>
  <si>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</si>
  <si>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</si>
  <si>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</si>
  <si>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</si>
  <si>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</si>
  <si>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</si>
  <si>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</si>
  <si>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</si>
  <si>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</si>
  <si>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</si>
  <si>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</si>
  <si>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</si>
  <si>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</si>
  <si>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</si>
  <si>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</si>
  <si>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</si>
  <si>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</si>
  <si>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</si>
  <si>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</si>
  <si>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</si>
  <si>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</si>
  <si>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</si>
  <si>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</si>
  <si>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</si>
  <si>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</si>
  <si>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</si>
  <si>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</si>
  <si>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</si>
  <si>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</si>
  <si>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</si>
  <si>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</si>
  <si>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</si>
  <si>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</si>
  <si>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</si>
  <si>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</si>
  <si>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</si>
  <si>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</si>
  <si>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</si>
  <si>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</si>
  <si>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</si>
  <si>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</si>
  <si>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</si>
  <si>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</si>
  <si>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</si>
  <si>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</si>
  <si>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</si>
  <si>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</si>
  <si>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</si>
  <si>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</si>
  <si>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</si>
  <si>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</si>
  <si>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</si>
  <si>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</si>
  <si>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</si>
  <si>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</si>
  <si>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</si>
  <si>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</si>
  <si>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</si>
  <si>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</si>
  <si>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</si>
  <si>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</si>
  <si>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</si>
  <si>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</si>
  <si>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</si>
  <si>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</si>
  <si>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</si>
  <si>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</si>
  <si>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</si>
  <si>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</si>
  <si>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</si>
  <si>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</si>
  <si>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</si>
  <si>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</si>
  <si>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</si>
  <si>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</si>
  <si>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</si>
  <si>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</si>
  <si>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</si>
  <si>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</si>
  <si>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</si>
  <si>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</si>
  <si>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</si>
  <si>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</si>
  <si>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</si>
  <si>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</si>
  <si>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</si>
  <si>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</si>
  <si>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</si>
  <si>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</si>
  <si>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</si>
  <si>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</si>
  <si>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</si>
  <si>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</si>
  <si>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</si>
  <si>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</si>
  <si>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</si>
  <si>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</si>
  <si>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</si>
  <si>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</si>
  <si>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</si>
  <si>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</si>
  <si>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</si>
  <si>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</si>
  <si>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</si>
  <si>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</si>
  <si>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</si>
  <si>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</si>
  <si>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</si>
  <si>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</si>
  <si>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</si>
  <si>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</si>
  <si>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</si>
  <si>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</si>
  <si>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</si>
  <si>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</si>
  <si>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</si>
  <si>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</si>
  <si>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</si>
  <si>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</si>
  <si>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</si>
  <si>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</si>
  <si>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</si>
  <si>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</si>
  <si>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</si>
  <si>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</si>
  <si>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</si>
  <si>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</si>
  <si>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</si>
  <si>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</si>
  <si>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</si>
  <si>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</si>
  <si>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</si>
  <si>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</si>
  <si>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</si>
  <si>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</si>
  <si>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</si>
  <si>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</si>
  <si>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</si>
  <si>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</si>
  <si>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</si>
  <si>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</si>
  <si>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</si>
  <si>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</si>
  <si>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</si>
  <si>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</si>
  <si>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</si>
  <si>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</si>
  <si>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</si>
  <si>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</si>
  <si>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</si>
  <si>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</si>
  <si>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</si>
  <si>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</si>
  <si>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</si>
  <si>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</si>
  <si>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</si>
  <si>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</si>
  <si>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</si>
  <si>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</si>
  <si>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</si>
  <si>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</si>
  <si>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</si>
  <si>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</si>
  <si>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</si>
  <si>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</si>
  <si>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</si>
  <si>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</si>
  <si>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</si>
  <si>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</si>
  <si>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</si>
  <si>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</si>
  <si>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</si>
  <si>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</si>
  <si>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</si>
  <si>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</si>
  <si>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</si>
  <si>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</si>
  <si>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</si>
  <si>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</si>
  <si>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</si>
  <si>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</si>
  <si>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</si>
  <si>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</si>
  <si>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</si>
  <si>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</si>
  <si>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</si>
  <si>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</si>
  <si>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</si>
  <si>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</si>
  <si>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</si>
  <si>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</si>
  <si>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</si>
  <si>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</si>
  <si>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</si>
  <si>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</si>
  <si>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</si>
  <si>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</si>
  <si>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</si>
  <si>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</si>
  <si>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</si>
  <si>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</si>
  <si>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</si>
  <si>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</si>
  <si>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</si>
  <si>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</si>
  <si>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</si>
  <si>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</si>
  <si>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</si>
  <si>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</si>
  <si>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</si>
  <si>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</si>
  <si>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</si>
  <si>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</si>
  <si>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</si>
  <si>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</si>
  <si>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</si>
  <si>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</si>
  <si>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</si>
  <si>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</si>
  <si>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</si>
  <si>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</si>
  <si>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</si>
  <si>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</si>
  <si>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</si>
  <si>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</si>
  <si>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</si>
  <si>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</si>
  <si>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</si>
  <si>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</si>
  <si>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</si>
  <si>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</si>
  <si>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</si>
  <si>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</si>
  <si>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</si>
  <si>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</si>
  <si>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</si>
  <si>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</si>
  <si>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</si>
  <si>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</si>
  <si>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</si>
  <si>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</si>
  <si>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</si>
  <si>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</si>
  <si>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</si>
  <si>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</si>
  <si>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</si>
  <si>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</si>
  <si>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</si>
  <si>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</si>
  <si>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</si>
  <si>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</si>
  <si>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</si>
  <si>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</si>
  <si>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</si>
  <si>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</si>
  <si>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</si>
  <si>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</si>
  <si>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</si>
  <si>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</si>
  <si>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</si>
  <si>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</si>
  <si>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</si>
  <si>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</si>
  <si>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</si>
  <si>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</si>
  <si>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</si>
  <si>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</si>
  <si>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</si>
  <si>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</si>
  <si>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</si>
  <si>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</si>
  <si>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</si>
  <si>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</si>
  <si>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</si>
  <si>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</si>
  <si>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</si>
  <si>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</si>
  <si>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</si>
  <si>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</si>
  <si>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</si>
  <si>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</si>
  <si>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</si>
  <si>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</si>
  <si>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</si>
  <si>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</si>
  <si>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</si>
  <si>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</si>
  <si>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</si>
  <si>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</si>
  <si>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</si>
  <si>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</si>
  <si>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</si>
  <si>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</si>
  <si>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</si>
  <si>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</si>
  <si>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</si>
  <si>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</si>
  <si>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</si>
  <si>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</si>
  <si>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</si>
  <si>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</si>
  <si>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</si>
  <si>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</si>
  <si>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</si>
  <si>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</si>
  <si>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</si>
  <si>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</si>
  <si>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</si>
  <si>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</si>
  <si>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</si>
  <si>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</si>
  <si>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</si>
  <si>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</si>
  <si>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</si>
  <si>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</si>
  <si>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</si>
  <si>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</si>
  <si>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</si>
  <si>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</si>
  <si>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</si>
  <si>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</si>
  <si>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</si>
  <si>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</si>
  <si>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</si>
  <si>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</si>
  <si>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</si>
  <si>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</si>
  <si>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</si>
  <si>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</si>
  <si>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</si>
  <si>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</si>
  <si>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</si>
  <si>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</si>
  <si>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</si>
  <si>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</si>
  <si>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</si>
  <si>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</si>
  <si>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</si>
  <si>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</si>
  <si>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</si>
  <si>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</si>
  <si>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</si>
  <si>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</si>
  <si>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</si>
  <si>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</si>
  <si>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</si>
  <si>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</si>
  <si>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</si>
  <si>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</si>
  <si>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</si>
  <si>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</si>
  <si>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</si>
  <si>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</si>
  <si>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</si>
  <si>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</si>
  <si>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</si>
  <si>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</si>
  <si>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</si>
  <si>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</si>
  <si>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</si>
  <si>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</si>
  <si>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</si>
  <si>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</si>
  <si>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</si>
  <si>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</si>
  <si>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</si>
  <si>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</si>
  <si>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</si>
  <si>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</si>
  <si>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</si>
  <si>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</si>
  <si>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</si>
  <si>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</si>
  <si>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</si>
  <si>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</si>
  <si>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</si>
  <si>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</si>
  <si>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</si>
  <si>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</si>
  <si>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</si>
  <si>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</si>
  <si>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</si>
  <si>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</si>
  <si>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</si>
  <si>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</si>
  <si>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</si>
  <si>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</si>
  <si>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</si>
  <si>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</si>
  <si>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</si>
  <si>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</si>
  <si>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</si>
  <si>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</si>
  <si>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</si>
  <si>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</si>
  <si>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</si>
  <si>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</si>
  <si>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</si>
  <si>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</si>
  <si>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</si>
  <si>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</si>
  <si>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</si>
  <si>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</si>
  <si>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</si>
  <si>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</si>
  <si>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</si>
  <si>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</si>
  <si>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</si>
  <si>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</si>
  <si>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</si>
  <si>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</si>
  <si>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</si>
  <si>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</si>
  <si>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</si>
  <si>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</si>
  <si>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</si>
  <si>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</si>
  <si>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</si>
  <si>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</si>
  <si>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</si>
  <si>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</si>
  <si>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</si>
  <si>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</si>
  <si>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</si>
  <si>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</si>
  <si>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</si>
  <si>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</si>
  <si>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</si>
  <si>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</si>
  <si>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</si>
  <si>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</si>
  <si>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</si>
  <si>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</si>
  <si>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</si>
  <si>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</si>
  <si>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</si>
  <si>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</si>
  <si>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</si>
  <si>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</si>
  <si>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</si>
  <si>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</si>
  <si>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</si>
  <si>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</si>
  <si>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</si>
  <si>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</si>
  <si>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</si>
  <si>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</si>
  <si>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</si>
  <si>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</si>
  <si>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</si>
  <si>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</si>
  <si>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</si>
  <si>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</si>
  <si>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</si>
  <si>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</si>
  <si>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</si>
  <si>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</si>
  <si>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</si>
  <si>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</si>
  <si>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</si>
  <si>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</si>
  <si>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</si>
  <si>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</si>
  <si>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</si>
  <si>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</si>
  <si>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</si>
  <si>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</si>
  <si>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</si>
  <si>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</si>
  <si>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</si>
  <si>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</si>
  <si>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</si>
  <si>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</si>
  <si>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</si>
  <si>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</si>
  <si>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</si>
  <si>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</si>
  <si>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</si>
  <si>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</si>
  <si>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</si>
  <si>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</si>
  <si>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</si>
  <si>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</si>
  <si>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</si>
  <si>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</si>
  <si>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</si>
  <si>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</si>
  <si>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</si>
  <si>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</si>
  <si>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</si>
  <si>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</si>
  <si>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</si>
  <si>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</si>
  <si>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</si>
  <si>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</si>
  <si>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</si>
  <si>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</si>
  <si>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</si>
  <si>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</si>
  <si>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</si>
  <si>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</si>
  <si>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</si>
  <si>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</si>
  <si>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</si>
  <si>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</si>
  <si>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</si>
  <si>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</si>
  <si>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</si>
  <si>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</si>
  <si>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</si>
  <si>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</si>
  <si>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</si>
  <si>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</si>
  <si>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</si>
  <si>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</si>
  <si>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</si>
  <si>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</si>
  <si>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</si>
  <si>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</si>
  <si>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</si>
  <si>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</si>
  <si>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</si>
  <si>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</si>
  <si>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</si>
  <si>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</si>
  <si>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</si>
  <si>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</si>
  <si>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</si>
  <si>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</si>
  <si>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</si>
  <si>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</si>
  <si>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</si>
  <si>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</si>
  <si>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</si>
  <si>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</si>
  <si>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</si>
  <si>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</si>
  <si>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</si>
  <si>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</si>
  <si>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</si>
  <si>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</si>
  <si>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</si>
  <si>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</si>
  <si>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</si>
  <si>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</si>
  <si>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</si>
  <si>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</si>
  <si>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</si>
  <si>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</si>
  <si>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</si>
  <si>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</si>
  <si>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</si>
  <si>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</si>
  <si>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</si>
  <si>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</si>
  <si>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</si>
  <si>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</si>
  <si>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</si>
  <si>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</si>
  <si>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</si>
  <si>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</si>
  <si>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</si>
  <si>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</si>
  <si>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</si>
  <si>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</si>
  <si>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</si>
  <si>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</si>
  <si>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</si>
  <si>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</si>
  <si>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</si>
  <si>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</si>
  <si>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</si>
  <si>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</si>
  <si>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</si>
  <si>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</si>
  <si>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</si>
  <si>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</si>
  <si>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</si>
  <si>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</si>
  <si>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</si>
  <si>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</si>
  <si>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</si>
  <si>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</si>
  <si>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</si>
  <si>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</si>
  <si>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</si>
  <si>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</si>
  <si>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</si>
  <si>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</si>
  <si>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</si>
  <si>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</si>
  <si>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</si>
  <si>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</si>
  <si>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</si>
  <si>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</si>
  <si>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</si>
  <si>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</si>
  <si>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</si>
  <si>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</si>
  <si>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</si>
  <si>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</si>
  <si>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</si>
  <si>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</si>
  <si>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</si>
  <si>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</si>
  <si>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</si>
  <si>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</si>
  <si>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</si>
  <si>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</si>
  <si>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</si>
  <si>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</si>
  <si>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</si>
  <si>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</si>
  <si>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</si>
  <si>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</si>
  <si>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</si>
  <si>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</si>
  <si>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</si>
  <si>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</si>
  <si>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</si>
  <si>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</si>
  <si>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</si>
  <si>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</si>
  <si>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</si>
  <si>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</si>
  <si>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</si>
  <si>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</si>
  <si>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</si>
  <si>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</si>
  <si>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</si>
  <si>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</si>
  <si>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</si>
  <si>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</si>
  <si>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</si>
  <si>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</si>
  <si>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</si>
  <si>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</si>
  <si>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</si>
  <si>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</si>
  <si>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</si>
  <si>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</si>
  <si>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</si>
  <si>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</si>
  <si>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</si>
  <si>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</si>
  <si>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</si>
  <si>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</si>
  <si>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</si>
  <si>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</si>
  <si>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</si>
  <si>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</si>
  <si>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</si>
  <si>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</si>
  <si>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</si>
  <si>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</si>
  <si>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</si>
  <si>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</si>
  <si>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</si>
  <si>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</si>
  <si>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</si>
  <si>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</si>
  <si>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</si>
  <si>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</si>
  <si>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</si>
  <si>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</si>
  <si>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</si>
  <si>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</si>
  <si>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</si>
  <si>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</si>
  <si>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</si>
  <si>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</si>
  <si>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</si>
  <si>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</si>
  <si>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</si>
  <si>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</si>
  <si>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</si>
  <si>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</si>
  <si>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</si>
  <si>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</si>
  <si>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</si>
  <si>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</si>
  <si>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</si>
  <si>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</si>
  <si>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</si>
  <si>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</si>
  <si>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</si>
  <si>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</si>
  <si>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</si>
  <si>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</si>
  <si>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</si>
  <si>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</si>
  <si>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</si>
  <si>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</si>
  <si>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</si>
  <si>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</si>
  <si>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</si>
  <si>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</si>
  <si>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</si>
  <si>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</si>
  <si>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</si>
  <si>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</si>
  <si>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</si>
  <si>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</si>
  <si>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</si>
  <si>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</si>
  <si>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</si>
  <si>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</si>
  <si>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</si>
  <si>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</si>
  <si>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</si>
  <si>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</si>
  <si>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</si>
  <si>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</si>
  <si>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</si>
  <si>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</si>
  <si>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</si>
  <si>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</si>
  <si>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</si>
  <si>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</si>
  <si>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</si>
  <si>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</si>
  <si>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</si>
  <si>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</si>
  <si>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</si>
  <si>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</si>
  <si>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</si>
  <si>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</si>
  <si>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</si>
  <si>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</si>
  <si>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</si>
  <si>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</si>
  <si>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</si>
  <si>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</si>
  <si>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</si>
  <si>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</si>
  <si>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</si>
  <si>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</si>
  <si>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</si>
  <si>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</si>
  <si>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</si>
  <si>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</si>
  <si>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</si>
  <si>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</si>
  <si>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</si>
  <si>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</si>
  <si>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</si>
  <si>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</si>
  <si>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</si>
  <si>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</si>
  <si>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</si>
  <si>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</si>
  <si>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</si>
  <si>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</si>
  <si>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</si>
  <si>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</si>
  <si>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</si>
  <si>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</si>
  <si>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</si>
  <si>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</si>
  <si>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</si>
  <si>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</si>
  <si>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</si>
  <si>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</si>
  <si>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</si>
  <si>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</si>
  <si>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</si>
  <si>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</si>
  <si>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</si>
  <si>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</si>
  <si>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</si>
  <si>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</si>
  <si>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</si>
  <si>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</si>
  <si>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</si>
  <si>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</si>
  <si>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</si>
  <si>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</si>
  <si>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</si>
  <si>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</si>
  <si>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</si>
  <si>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</si>
  <si>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</si>
  <si>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</si>
  <si>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</si>
  <si>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</si>
  <si>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</si>
  <si>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</si>
  <si>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</si>
  <si>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</si>
  <si>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</si>
  <si>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</si>
  <si>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</si>
  <si>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</si>
  <si>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</si>
  <si>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</si>
  <si>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</si>
  <si>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</si>
  <si>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</si>
  <si>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</si>
  <si>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</si>
  <si>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</si>
  <si>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</si>
  <si>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</si>
  <si>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</si>
  <si>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</si>
  <si>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</si>
  <si>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</si>
  <si>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</si>
  <si>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</si>
  <si>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</si>
  <si>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</si>
  <si>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</si>
  <si>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</si>
  <si>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</si>
  <si>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</si>
  <si>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</si>
  <si>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</si>
  <si>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</si>
  <si>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</si>
  <si>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</si>
  <si>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</si>
  <si>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</si>
  <si>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</si>
  <si>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</si>
  <si>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</si>
  <si>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</si>
  <si>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</si>
  <si>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</si>
  <si>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</si>
  <si>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</si>
  <si>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</si>
  <si>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</si>
  <si>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</si>
  <si>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</si>
  <si>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</si>
  <si>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</si>
  <si>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</si>
  <si>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</si>
  <si>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</si>
  <si>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</si>
  <si>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</si>
  <si>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</si>
  <si>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</si>
  <si>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</si>
  <si>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</si>
  <si>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</si>
  <si>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</si>
  <si>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</si>
  <si>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</si>
  <si>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</si>
  <si>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</si>
  <si>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</si>
  <si>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</si>
  <si>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</si>
  <si>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</si>
  <si>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</si>
  <si>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</si>
  <si>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</si>
  <si>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</si>
  <si>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</si>
  <si>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</si>
  <si>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</si>
  <si>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</si>
  <si>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</si>
  <si>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</si>
  <si>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</si>
  <si>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</si>
  <si>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</si>
  <si>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</si>
  <si>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</si>
  <si>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</si>
  <si>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</si>
  <si>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</si>
  <si>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</si>
  <si>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</si>
  <si>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</si>
  <si>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</si>
  <si>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</si>
  <si>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</si>
  <si>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</si>
  <si>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</si>
  <si>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</si>
  <si>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</si>
  <si>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</si>
  <si>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</si>
  <si>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</si>
  <si>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</si>
  <si>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</si>
  <si>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</si>
  <si>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</si>
  <si>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</si>
  <si>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</si>
  <si>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</si>
  <si>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</si>
  <si>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</si>
  <si>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</si>
  <si>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</si>
  <si>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</si>
  <si>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</si>
  <si>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</si>
  <si>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</si>
  <si>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</si>
  <si>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</si>
  <si>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</si>
  <si>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</si>
  <si>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</si>
  <si>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</si>
  <si>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</si>
  <si>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</si>
  <si>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</si>
  <si>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</si>
  <si>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</si>
  <si>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</si>
  <si>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</si>
  <si>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</si>
  <si>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</si>
  <si>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</si>
  <si>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</si>
  <si>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</si>
  <si>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</si>
  <si>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</si>
  <si>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</si>
  <si>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</si>
  <si>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</si>
  <si>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</si>
  <si>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</si>
  <si>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</si>
  <si>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</si>
  <si>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</si>
  <si>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</si>
  <si>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</si>
  <si>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</si>
  <si>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</si>
  <si>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</si>
  <si>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</si>
  <si>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</si>
  <si>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</si>
  <si>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</si>
  <si>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</si>
  <si>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</si>
  <si>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</si>
  <si>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</si>
  <si>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</si>
  <si>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</si>
  <si>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</si>
  <si>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</si>
  <si>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</si>
  <si>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</si>
  <si>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</si>
  <si>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</si>
  <si>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</si>
  <si>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</si>
  <si>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</si>
  <si>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</si>
  <si>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</si>
  <si>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</si>
  <si>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</si>
  <si>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</si>
  <si>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</si>
  <si>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</si>
  <si>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</si>
  <si>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</si>
  <si>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</si>
  <si>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</si>
  <si>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</si>
  <si>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</si>
  <si>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</si>
  <si>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</si>
  <si>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</si>
  <si>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</si>
  <si>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</si>
  <si>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</si>
  <si>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</si>
  <si>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</si>
  <si>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</si>
  <si>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</si>
  <si>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</si>
  <si>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</si>
  <si>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</si>
  <si>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</si>
  <si>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</si>
  <si>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</si>
  <si>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</si>
  <si>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</si>
  <si>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</si>
  <si>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</si>
  <si>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</si>
  <si>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</si>
  <si>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</si>
  <si>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</si>
  <si>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</si>
  <si>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</si>
  <si>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</si>
  <si>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</si>
  <si>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</si>
  <si>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</si>
  <si>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</si>
  <si>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</si>
  <si>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</si>
  <si>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</si>
  <si>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</si>
  <si>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</si>
  <si>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</si>
  <si>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</si>
  <si>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</si>
  <si>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</si>
  <si>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</si>
  <si>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</si>
  <si>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</si>
  <si>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</si>
  <si>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</si>
  <si>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</si>
  <si>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</si>
  <si>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</si>
  <si>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</si>
  <si>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</si>
  <si>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</si>
  <si>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</si>
  <si>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</si>
  <si>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</si>
  <si>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</si>
  <si>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</si>
  <si>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</si>
  <si>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</si>
  <si>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</si>
  <si>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</si>
  <si>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</si>
  <si>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</si>
  <si>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</si>
  <si>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</si>
  <si>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</si>
  <si>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</si>
  <si>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</si>
  <si>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</si>
  <si>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</si>
  <si>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</si>
  <si>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</si>
  <si>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</si>
  <si>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</si>
  <si>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</si>
  <si>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</si>
  <si>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</si>
  <si>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</si>
  <si>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</si>
  <si>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</si>
  <si>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</si>
  <si>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</si>
  <si>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</si>
  <si>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</si>
  <si>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</si>
  <si>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</si>
  <si>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</si>
  <si>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</si>
  <si>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</si>
  <si>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</si>
  <si>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</si>
  <si>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</si>
  <si>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</si>
  <si>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</si>
  <si>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</si>
  <si>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</si>
  <si>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</si>
  <si>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</si>
  <si>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</si>
  <si>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</si>
  <si>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</si>
  <si>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</si>
  <si>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</si>
  <si>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</si>
  <si>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</si>
  <si>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</si>
  <si>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</si>
  <si>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</si>
  <si>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</si>
  <si>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</si>
  <si>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</si>
  <si>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</si>
  <si>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</si>
  <si>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</si>
  <si>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</si>
  <si>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</si>
  <si>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</si>
  <si>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</si>
  <si>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</si>
  <si>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</si>
  <si>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</si>
  <si>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</si>
  <si>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</si>
  <si>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</si>
  <si>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</si>
  <si>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</si>
  <si>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</si>
  <si>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</si>
  <si>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</si>
  <si>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</si>
  <si>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</si>
  <si>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</si>
  <si>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</si>
  <si>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</si>
  <si>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</si>
  <si>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</si>
  <si>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</si>
  <si>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</si>
  <si>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</si>
  <si>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</si>
  <si>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</si>
  <si>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</si>
  <si>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</si>
  <si>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</si>
  <si>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</si>
  <si>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</si>
  <si>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</si>
  <si>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</si>
  <si>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</si>
  <si>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</si>
  <si>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</si>
  <si>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</si>
  <si>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</si>
  <si>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</si>
  <si>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</si>
  <si>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</si>
  <si>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</si>
  <si>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</si>
  <si>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</si>
  <si>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</si>
  <si>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</si>
  <si>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</si>
  <si>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</si>
  <si>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</si>
  <si>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</si>
  <si>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</si>
  <si>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</si>
  <si>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</si>
  <si>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</si>
  <si>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</si>
  <si>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</si>
  <si>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</si>
  <si>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</si>
  <si>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</si>
  <si>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</si>
  <si>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</si>
  <si>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</si>
  <si>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</si>
  <si>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</si>
  <si>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</si>
  <si>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</si>
  <si>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</si>
  <si>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</si>
  <si>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</si>
  <si>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</si>
  <si>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</si>
  <si>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</si>
  <si>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</si>
  <si>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</si>
  <si>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</si>
  <si>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</si>
  <si>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</si>
  <si>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</si>
  <si>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</si>
  <si>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</si>
  <si>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</si>
  <si>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</si>
  <si>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</si>
  <si>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</si>
  <si>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</si>
  <si>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</si>
  <si>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</si>
  <si>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</si>
  <si>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</si>
  <si>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</si>
  <si>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</si>
  <si>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</si>
  <si>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</si>
  <si>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</si>
  <si>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</si>
  <si>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</si>
  <si>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</si>
  <si>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</si>
  <si>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</si>
  <si>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</si>
  <si>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</si>
  <si>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</si>
  <si>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</si>
  <si>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</si>
  <si>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</si>
  <si>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</si>
  <si>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</si>
  <si>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</si>
  <si>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</si>
  <si>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</si>
  <si>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</si>
  <si>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</si>
  <si>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</si>
  <si>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</si>
  <si>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</si>
  <si>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</si>
  <si>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</si>
  <si>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</si>
  <si>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</si>
  <si>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</si>
  <si>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</si>
  <si>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</si>
  <si>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</si>
  <si>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</si>
  <si>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</si>
  <si>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</si>
  <si>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</si>
  <si>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</si>
  <si>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</si>
  <si>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</si>
  <si>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</si>
  <si>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</si>
  <si>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</si>
  <si>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</si>
  <si>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</si>
  <si>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</si>
  <si>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</si>
  <si>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</si>
  <si>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</si>
  <si>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</si>
  <si>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</si>
  <si>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</si>
  <si>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</si>
  <si>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</si>
  <si>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</si>
  <si>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</si>
  <si>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</si>
  <si>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</si>
  <si>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</si>
  <si>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</si>
  <si>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</si>
  <si>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</si>
  <si>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</si>
  <si>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</si>
  <si>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</si>
  <si>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</si>
  <si>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</si>
  <si>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</si>
  <si>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</si>
  <si>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</si>
  <si>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</si>
  <si>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</si>
  <si>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</si>
  <si>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</si>
  <si>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</si>
  <si>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</si>
  <si>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</si>
  <si>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</si>
  <si>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</si>
  <si>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</si>
  <si>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</si>
  <si>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</si>
  <si>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</si>
  <si>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</si>
  <si>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</si>
  <si>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</si>
  <si>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</si>
  <si>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</si>
  <si>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</si>
  <si>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</si>
  <si>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</si>
  <si>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</si>
  <si>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</si>
  <si>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</si>
  <si>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</si>
  <si>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</si>
  <si>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</si>
  <si>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</si>
  <si>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</si>
  <si>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</si>
  <si>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</si>
  <si>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</si>
  <si>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</si>
  <si>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</si>
  <si>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</si>
  <si>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</si>
  <si>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</si>
  <si>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</si>
  <si>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</si>
  <si>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</si>
  <si>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</si>
  <si>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</si>
  <si>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</si>
  <si>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</si>
  <si>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</si>
  <si>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</si>
  <si>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</si>
  <si>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</si>
  <si>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</si>
  <si>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</si>
  <si>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</si>
  <si>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</si>
  <si>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</si>
  <si>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</si>
  <si>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</si>
  <si>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</si>
  <si>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</si>
  <si>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</si>
  <si>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</si>
  <si>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</si>
  <si>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</si>
  <si>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</si>
  <si>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</si>
  <si>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</si>
  <si>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</si>
  <si>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</si>
  <si>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</si>
  <si>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</si>
  <si>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</si>
  <si>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</si>
  <si>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</si>
  <si>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</si>
  <si>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</si>
  <si>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</si>
  <si>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</si>
  <si>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</si>
  <si>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</si>
  <si>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</si>
  <si>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</si>
  <si>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</si>
  <si>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</si>
  <si>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</si>
  <si>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</si>
  <si>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</si>
  <si>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</si>
  <si>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</si>
  <si>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</si>
  <si>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</si>
  <si>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</si>
  <si>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</si>
  <si>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</si>
  <si>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</si>
  <si>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</si>
  <si>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</si>
  <si>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</si>
  <si>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</si>
  <si>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</si>
  <si>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</si>
  <si>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</si>
  <si>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</si>
  <si>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</si>
  <si>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</si>
  <si>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</si>
  <si>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</si>
  <si>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</si>
  <si>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</si>
  <si>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</si>
  <si>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</si>
  <si>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</si>
  <si>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</si>
  <si>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</si>
  <si>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</si>
  <si>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</si>
  <si>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</si>
  <si>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</si>
  <si>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</si>
  <si>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</si>
  <si>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</si>
  <si>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</si>
  <si>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</si>
  <si>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</si>
  <si>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</si>
  <si>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</si>
  <si>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</si>
  <si>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</si>
  <si>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</si>
  <si>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</si>
  <si>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</si>
  <si>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</si>
  <si>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</si>
  <si>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</si>
  <si>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</si>
  <si>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</si>
  <si>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</si>
  <si>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</si>
  <si>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</si>
  <si>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</si>
  <si>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</si>
  <si>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</si>
  <si>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</si>
  <si>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</si>
  <si>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</si>
  <si>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</si>
  <si>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</si>
  <si>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</si>
  <si>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</si>
  <si>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</si>
  <si>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</si>
  <si>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</si>
  <si>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</si>
  <si>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</si>
  <si>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</si>
  <si>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</si>
  <si>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</si>
  <si>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</si>
  <si>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</si>
  <si>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</si>
  <si>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</si>
  <si>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</si>
  <si>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</si>
  <si>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</si>
  <si>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</si>
  <si>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</si>
  <si>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</si>
  <si>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</si>
  <si>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</si>
  <si>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</si>
  <si>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</si>
  <si>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</si>
  <si>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</si>
  <si>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</si>
  <si>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</si>
  <si>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</si>
  <si>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</si>
  <si>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</si>
  <si>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</si>
  <si>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</si>
  <si>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</si>
  <si>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</si>
  <si>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</si>
  <si>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</si>
  <si>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</si>
  <si>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</si>
  <si>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</si>
  <si>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</si>
  <si>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</si>
  <si>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</si>
  <si>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</si>
  <si>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</si>
  <si>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</si>
  <si>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</si>
  <si>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</si>
  <si>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</si>
  <si>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</si>
  <si>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</si>
  <si>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</si>
  <si>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</si>
  <si>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</si>
  <si>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</si>
  <si>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</si>
  <si>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</si>
  <si>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</si>
  <si>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</si>
  <si>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</si>
  <si>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</si>
  <si>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</si>
  <si>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</si>
  <si>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</si>
  <si>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</si>
  <si>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</si>
  <si>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</si>
  <si>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</si>
  <si>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</si>
  <si>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</si>
  <si>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</si>
  <si>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</si>
  <si>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</si>
  <si>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</si>
  <si>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</si>
  <si>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</si>
  <si>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</si>
  <si>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</si>
  <si>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</si>
  <si>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</si>
  <si>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</si>
  <si>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</si>
  <si>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</si>
  <si>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</si>
  <si>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</si>
  <si>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</si>
  <si>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</si>
  <si>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</si>
  <si>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</si>
  <si>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</si>
  <si>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</si>
  <si>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</si>
  <si>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</si>
  <si>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</si>
  <si>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</si>
  <si>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</si>
  <si>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</si>
  <si>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</si>
  <si>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</si>
  <si>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</si>
  <si>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</si>
  <si>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</si>
  <si>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</si>
  <si>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</si>
  <si>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</si>
  <si>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</si>
  <si>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</si>
  <si>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</si>
  <si>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</si>
  <si>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</si>
  <si>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</si>
  <si>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</si>
  <si>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</si>
  <si>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</si>
  <si>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</si>
  <si>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</si>
  <si>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</si>
  <si>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</si>
  <si>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</si>
  <si>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</si>
  <si>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</si>
  <si>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</si>
  <si>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</si>
  <si>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</si>
  <si>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</si>
  <si>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</si>
  <si>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</si>
  <si>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</si>
  <si>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</si>
  <si>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</si>
  <si>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</si>
  <si>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</si>
  <si>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</si>
  <si>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</si>
  <si>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</si>
  <si>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</si>
  <si>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</si>
  <si>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</si>
  <si>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</si>
  <si>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</si>
  <si>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</si>
  <si>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</si>
  <si>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</si>
  <si>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</si>
  <si>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</si>
  <si>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</si>
  <si>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</si>
  <si>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</si>
  <si>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</si>
  <si>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</si>
  <si>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</si>
  <si>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</si>
  <si>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</si>
  <si>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</si>
  <si>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</si>
  <si>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</si>
  <si>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</si>
  <si>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</si>
  <si>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</si>
  <si>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</si>
  <si>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</si>
  <si>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</si>
  <si>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</si>
  <si>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</si>
  <si>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</si>
  <si>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</si>
  <si>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</si>
  <si>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</si>
  <si>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</si>
  <si>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</si>
  <si>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</si>
  <si>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</si>
  <si>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</si>
  <si>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</si>
  <si>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</si>
  <si>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</si>
  <si>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</si>
  <si>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</si>
  <si>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</si>
  <si>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</si>
  <si>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</si>
  <si>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</si>
  <si>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</si>
  <si>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</si>
  <si>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</si>
  <si>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</si>
  <si>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</si>
  <si>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</si>
  <si>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</si>
  <si>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</si>
  <si>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</si>
  <si>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</si>
  <si>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</si>
  <si>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</si>
  <si>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</si>
  <si>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</si>
  <si>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</si>
  <si>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</si>
  <si>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</si>
  <si>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</si>
  <si>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</si>
  <si>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</si>
  <si>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</si>
  <si>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</si>
  <si>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</si>
  <si>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</si>
  <si>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</si>
  <si>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</si>
  <si>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</si>
  <si>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</si>
  <si>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</si>
  <si>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</si>
  <si>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</si>
  <si>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</si>
  <si>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</si>
  <si>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</si>
  <si>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</si>
  <si>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</si>
  <si>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</si>
  <si>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</si>
  <si>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</si>
  <si>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</si>
  <si>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</si>
  <si>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</si>
  <si>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</si>
  <si>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</si>
  <si>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</si>
  <si>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</si>
  <si>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</si>
  <si>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</si>
  <si>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</si>
  <si>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</si>
  <si>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</si>
  <si>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</si>
  <si>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</si>
  <si>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</si>
  <si>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</si>
  <si>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</si>
  <si>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</si>
  <si>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</si>
  <si>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</si>
  <si>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</si>
  <si>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</si>
  <si>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</si>
  <si>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</si>
  <si>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</si>
  <si>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</si>
  <si>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</si>
  <si>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</si>
  <si>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</si>
  <si>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</si>
  <si>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</si>
  <si>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</si>
  <si>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</si>
  <si>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</si>
  <si>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</si>
  <si>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</si>
  <si>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</si>
  <si>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</si>
  <si>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</si>
  <si>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</si>
  <si>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</si>
  <si>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</si>
  <si>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</si>
  <si>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</si>
  <si>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</si>
  <si>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</si>
  <si>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</si>
  <si>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</si>
  <si>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</si>
  <si>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</si>
  <si>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</si>
  <si>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</si>
  <si>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</si>
  <si>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</si>
  <si>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</si>
  <si>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</si>
  <si>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</si>
  <si>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</si>
  <si>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</si>
  <si>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</si>
  <si>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</si>
  <si>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</si>
  <si>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</si>
  <si>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</si>
  <si>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</si>
  <si>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</si>
  <si>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</si>
  <si>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</si>
  <si>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</si>
  <si>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</si>
  <si>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</si>
  <si>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</si>
  <si>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</si>
  <si>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</si>
  <si>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</si>
  <si>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</si>
  <si>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</si>
  <si>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</si>
  <si>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</si>
  <si>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</si>
  <si>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</si>
  <si>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</si>
  <si>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</si>
  <si>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</si>
  <si>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</si>
  <si>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</si>
  <si>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</si>
  <si>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</si>
  <si>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</si>
  <si>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</si>
  <si>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</si>
  <si>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</si>
  <si>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</si>
  <si>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</si>
  <si>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</si>
  <si>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</si>
  <si>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</si>
  <si>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</si>
  <si>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</si>
  <si>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</si>
  <si>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</si>
  <si>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</si>
  <si>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</si>
  <si>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</si>
  <si>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</si>
  <si>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</si>
  <si>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</si>
  <si>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</si>
  <si>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</si>
  <si>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</si>
  <si>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</si>
  <si>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</si>
  <si>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</si>
  <si>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</si>
  <si>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</si>
  <si>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</si>
  <si>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</si>
  <si>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</si>
  <si>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</si>
  <si>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</si>
  <si>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</si>
  <si>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</si>
  <si>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</si>
  <si>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</si>
  <si>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</si>
  <si>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</si>
  <si>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</si>
  <si>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</si>
  <si>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</si>
  <si>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</si>
  <si>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</si>
  <si>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</si>
  <si>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</si>
  <si>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</si>
  <si>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</si>
  <si>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</si>
  <si>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</si>
  <si>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</si>
  <si>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</si>
  <si>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</si>
  <si>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</si>
  <si>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</si>
  <si>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</si>
  <si>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</si>
  <si>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</si>
  <si>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</si>
  <si>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</si>
  <si>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</si>
  <si>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</si>
  <si>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</si>
  <si>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</si>
  <si>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</si>
  <si>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</si>
  <si>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</si>
  <si>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</si>
  <si>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</si>
  <si>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</si>
  <si>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</si>
  <si>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</si>
  <si>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</si>
  <si>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</si>
  <si>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</si>
  <si>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</si>
  <si>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</si>
  <si>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</si>
  <si>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</si>
  <si>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</si>
  <si>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</si>
  <si>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</si>
  <si>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</si>
  <si>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</si>
  <si>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</si>
  <si>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</si>
  <si>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</si>
  <si>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</si>
  <si>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</si>
  <si>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</si>
  <si>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</si>
  <si>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</si>
  <si>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</si>
  <si>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</si>
  <si>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</si>
  <si>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</si>
  <si>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</si>
  <si>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</si>
  <si>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</si>
  <si>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</si>
  <si>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</si>
  <si>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</si>
  <si>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</si>
  <si>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</si>
  <si>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</si>
  <si>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</si>
  <si>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</si>
  <si>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</si>
  <si>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</si>
  <si>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</si>
  <si>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</si>
  <si>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</si>
  <si>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</si>
  <si>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</si>
  <si>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</si>
  <si>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</si>
  <si>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</si>
  <si>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</si>
  <si>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</si>
  <si>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</si>
  <si>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</si>
  <si>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</si>
  <si>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</si>
  <si>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</si>
  <si>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</si>
  <si>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</si>
  <si>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</si>
  <si>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</si>
  <si>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</si>
  <si>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</si>
  <si>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</si>
  <si>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</si>
  <si>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</si>
  <si>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</si>
  <si>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</si>
  <si>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</si>
  <si>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</si>
  <si>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</si>
  <si>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</si>
  <si>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</si>
  <si>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</si>
  <si>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</si>
  <si>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</si>
  <si>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</si>
  <si>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</si>
  <si>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</si>
  <si>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</si>
  <si>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</si>
  <si>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</si>
  <si>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</si>
  <si>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</si>
  <si>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</si>
  <si>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</si>
  <si>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</si>
  <si>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</si>
  <si>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</si>
  <si>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</si>
  <si>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</si>
  <si>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</si>
  <si>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</si>
  <si>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</si>
  <si>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</si>
  <si>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</si>
  <si>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</si>
  <si>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</si>
  <si>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</si>
  <si>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</si>
  <si>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</si>
  <si>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</si>
  <si>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</si>
  <si>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</si>
  <si>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</si>
  <si>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</si>
  <si>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</si>
  <si>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</si>
  <si>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</si>
  <si>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</si>
  <si>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</si>
  <si>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</si>
  <si>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</si>
  <si>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</si>
  <si>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</si>
  <si>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</si>
  <si>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</si>
  <si>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</si>
  <si>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</si>
  <si>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</si>
  <si>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</si>
  <si>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</si>
  <si>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</si>
  <si>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</si>
  <si>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</si>
  <si>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</si>
  <si>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</si>
  <si>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</si>
  <si>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</si>
  <si>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</si>
  <si>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</si>
  <si>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</si>
  <si>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</si>
  <si>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</si>
  <si>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</si>
  <si>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</si>
  <si>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</si>
  <si>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</si>
  <si>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</si>
  <si>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</si>
  <si>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</si>
  <si>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</si>
  <si>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</si>
  <si>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</si>
  <si>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</si>
  <si>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</si>
  <si>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</si>
  <si>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</si>
  <si>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</si>
  <si>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</si>
  <si>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</si>
  <si>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</si>
  <si>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</si>
  <si>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</si>
  <si>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</si>
  <si>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</si>
  <si>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</si>
  <si>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</si>
  <si>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</si>
  <si>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</si>
  <si>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</si>
  <si>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</si>
  <si>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</si>
  <si>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</si>
  <si>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</si>
  <si>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</si>
  <si>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</si>
  <si>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</si>
  <si>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</si>
  <si>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</si>
  <si>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</si>
  <si>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</si>
  <si>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</si>
  <si>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</si>
  <si>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</si>
  <si>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</si>
  <si>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</si>
  <si>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</si>
  <si>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</si>
  <si>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</si>
  <si>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</si>
  <si>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</si>
  <si>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</si>
  <si>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</si>
  <si>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</si>
  <si>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</si>
  <si>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</si>
  <si>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</si>
  <si>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</si>
  <si>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</si>
  <si>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</si>
  <si>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</si>
  <si>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</si>
  <si>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</si>
  <si>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</si>
  <si>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</si>
  <si>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</si>
  <si>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</si>
  <si>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</si>
  <si>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</si>
  <si>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</si>
  <si>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</si>
  <si>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</si>
  <si>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</si>
  <si>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</si>
  <si>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</si>
  <si>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</si>
  <si>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</si>
  <si>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</si>
  <si>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</si>
  <si>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</si>
  <si>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</si>
  <si>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</si>
  <si>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</si>
  <si>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</si>
  <si>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</si>
  <si>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</si>
  <si>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</si>
  <si>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</si>
  <si>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</si>
  <si>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</si>
  <si>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</si>
  <si>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</si>
  <si>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</si>
  <si>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</si>
  <si>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</si>
  <si>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</si>
  <si>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</si>
  <si>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</si>
  <si>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</si>
  <si>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</si>
  <si>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</si>
  <si>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</si>
  <si>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</si>
  <si>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</si>
  <si>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</si>
  <si>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</si>
  <si>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</si>
  <si>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</si>
  <si>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</si>
  <si>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</si>
  <si>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</si>
  <si>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</si>
  <si>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</si>
  <si>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</si>
  <si>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</si>
  <si>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</si>
  <si>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</si>
  <si>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</si>
  <si>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</si>
  <si>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</si>
  <si>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</si>
  <si>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</si>
  <si>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</si>
  <si>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</si>
  <si>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</si>
  <si>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</si>
  <si>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</si>
  <si>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</si>
  <si>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</si>
  <si>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</si>
  <si>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</si>
  <si>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</si>
  <si>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</si>
  <si>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</si>
  <si>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</si>
  <si>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</si>
  <si>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</si>
  <si>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</si>
  <si>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</si>
  <si>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</si>
  <si>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</si>
  <si>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</si>
  <si>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</si>
  <si>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</si>
  <si>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</si>
  <si>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</si>
  <si>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</si>
  <si>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</si>
  <si>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</si>
  <si>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</si>
  <si>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</si>
  <si>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</si>
  <si>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</si>
  <si>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</si>
  <si>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</si>
  <si>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</si>
  <si>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</si>
  <si>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</si>
  <si>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</si>
  <si>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</si>
  <si>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</si>
  <si>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</si>
  <si>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</si>
  <si>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</si>
  <si>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</si>
  <si>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</si>
  <si>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</si>
  <si>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</si>
  <si>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</si>
  <si>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</si>
  <si>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</si>
  <si>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</si>
  <si>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</si>
  <si>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</si>
  <si>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</si>
  <si>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</si>
  <si>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</si>
  <si>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</si>
  <si>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</si>
  <si>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</si>
  <si>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</si>
  <si>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</si>
  <si>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</si>
  <si>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</si>
  <si>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</si>
  <si>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</si>
  <si>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</si>
  <si>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</si>
  <si>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</si>
  <si>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</si>
  <si>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</si>
  <si>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</si>
  <si>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</si>
  <si>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</si>
  <si>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</si>
  <si>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</si>
  <si>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</si>
  <si>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</si>
  <si>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</si>
  <si>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</si>
  <si>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</si>
  <si>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</si>
  <si>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</si>
  <si>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</si>
  <si>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</si>
  <si>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</si>
  <si>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</si>
  <si>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</si>
  <si>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</si>
  <si>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</si>
  <si>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</si>
  <si>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</si>
  <si>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</si>
  <si>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</si>
  <si>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</si>
  <si>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</si>
  <si>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</si>
  <si>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</si>
  <si>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</si>
  <si>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</si>
  <si>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</si>
  <si>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</si>
  <si>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</si>
  <si>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</si>
  <si>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</si>
  <si>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</si>
  <si>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</si>
  <si>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</si>
  <si>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</si>
  <si>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</si>
  <si>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</si>
  <si>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</si>
  <si>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</si>
  <si>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</si>
  <si>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</si>
  <si>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</si>
  <si>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</si>
  <si>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</si>
  <si>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</si>
  <si>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</si>
  <si>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</si>
  <si>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</si>
  <si>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</si>
  <si>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</si>
  <si>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</si>
  <si>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</si>
  <si>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</si>
  <si>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</si>
  <si>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</si>
  <si>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</si>
  <si>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</si>
  <si>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</si>
  <si>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</si>
  <si>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</si>
  <si>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</si>
  <si>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</si>
  <si>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</si>
  <si>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</si>
  <si>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</si>
  <si>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</si>
  <si>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</si>
  <si>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</si>
  <si>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</si>
  <si>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</si>
  <si>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</si>
  <si>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</si>
  <si>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</si>
  <si>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</si>
  <si>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</si>
  <si>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</si>
  <si>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</si>
  <si>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</si>
  <si>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</si>
  <si>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</si>
  <si>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</si>
  <si>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</si>
  <si>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</si>
  <si>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</si>
  <si>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</si>
  <si>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</si>
  <si>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</si>
  <si>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</si>
  <si>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</si>
  <si>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</si>
  <si>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</si>
  <si>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</si>
  <si>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</si>
  <si>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</si>
  <si>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</si>
  <si>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</si>
  <si>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</si>
  <si>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</si>
  <si>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</si>
  <si>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</si>
  <si>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</si>
  <si>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</si>
  <si>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</si>
  <si>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</si>
  <si>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</si>
  <si>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</si>
  <si>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</si>
  <si>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</si>
  <si>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</si>
  <si>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</si>
  <si>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</si>
  <si>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</si>
  <si>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</si>
  <si>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</si>
  <si>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</si>
  <si>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</si>
  <si>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</si>
  <si>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</si>
  <si>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</si>
  <si>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</si>
  <si>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</si>
  <si>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</si>
  <si>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</si>
  <si>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</si>
  <si>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</si>
  <si>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</si>
  <si>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</si>
  <si>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</si>
  <si>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</si>
  <si>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</si>
  <si>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</si>
  <si>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</si>
  <si>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</si>
  <si>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</si>
  <si>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</si>
  <si>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</si>
  <si>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</si>
  <si>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</si>
  <si>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</si>
  <si>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</si>
  <si>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</si>
  <si>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</si>
  <si>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</si>
  <si>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</si>
  <si>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</si>
  <si>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</si>
  <si>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</si>
  <si>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</si>
  <si>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</si>
  <si>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</si>
  <si>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</si>
  <si>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</si>
  <si>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</si>
  <si>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</si>
  <si>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</si>
  <si>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</si>
  <si>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</si>
  <si>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</si>
  <si>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</si>
  <si>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</si>
  <si>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</si>
  <si>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</si>
  <si>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</si>
  <si>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</si>
  <si>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</si>
  <si>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</si>
  <si>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</si>
  <si>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</si>
  <si>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</si>
  <si>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</si>
  <si>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</si>
  <si>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</si>
  <si>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</si>
  <si>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</si>
  <si>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</si>
  <si>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</si>
  <si>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</si>
  <si>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</si>
  <si>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</si>
  <si>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</si>
  <si>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</si>
  <si>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</si>
  <si>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</si>
  <si>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</si>
  <si>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</si>
  <si>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</si>
  <si>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</si>
  <si>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</si>
  <si>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</si>
  <si>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</si>
  <si>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</si>
  <si>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</si>
  <si>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</si>
  <si>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</si>
  <si>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</si>
  <si>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</si>
  <si>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</si>
  <si>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</si>
  <si>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</si>
  <si>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</si>
  <si>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</si>
  <si>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</si>
  <si>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</si>
  <si>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</si>
  <si>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</si>
  <si>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</si>
  <si>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</si>
  <si>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</si>
  <si>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</si>
  <si>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</si>
  <si>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</si>
  <si>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</si>
  <si>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</si>
  <si>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</si>
  <si>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</si>
  <si>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</si>
  <si>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</si>
  <si>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</si>
  <si>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</si>
  <si>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</si>
  <si>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</si>
  <si>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</si>
  <si>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</si>
  <si>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</si>
  <si>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</si>
  <si>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</si>
  <si>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</si>
  <si>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</si>
  <si>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</si>
  <si>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</si>
  <si>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</si>
  <si>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</si>
  <si>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</si>
  <si>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</si>
  <si>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</si>
  <si>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</si>
  <si>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</si>
  <si>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</si>
  <si>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</si>
  <si>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</si>
  <si>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</si>
  <si>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</si>
  <si>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</si>
  <si>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</si>
  <si>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</si>
  <si>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</si>
  <si>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</si>
  <si>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</si>
  <si>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</si>
  <si>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</si>
  <si>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</si>
  <si>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</si>
  <si>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</si>
  <si>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</si>
  <si>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</si>
  <si>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</si>
  <si>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</si>
  <si>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</si>
  <si>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</si>
  <si>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</si>
  <si>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</si>
  <si>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</si>
  <si>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</si>
  <si>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</si>
  <si>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</si>
  <si>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</si>
  <si>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</si>
  <si>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</si>
  <si>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</si>
  <si>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</si>
  <si>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</si>
  <si>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</si>
  <si>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</si>
  <si>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</si>
  <si>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</si>
  <si>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</si>
  <si>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</si>
  <si>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</si>
  <si>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</si>
  <si>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</si>
  <si>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</si>
  <si>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</si>
  <si>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</si>
  <si>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</si>
  <si>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</si>
  <si>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</si>
  <si>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</si>
  <si>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</si>
  <si>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</si>
  <si>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</si>
  <si>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</si>
  <si>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</si>
  <si>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</si>
  <si>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</si>
  <si>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</si>
  <si>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</si>
  <si>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</si>
  <si>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</si>
  <si>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</si>
  <si>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</si>
  <si>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</si>
  <si>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</si>
  <si>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</si>
  <si>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</si>
  <si>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</si>
  <si>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</si>
  <si>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</si>
  <si>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</si>
  <si>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</si>
  <si>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</si>
  <si>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</si>
  <si>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</si>
  <si>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</si>
  <si>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</si>
  <si>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</si>
  <si>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</si>
  <si>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</si>
  <si>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</si>
  <si>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</si>
  <si>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</si>
  <si>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</si>
  <si>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</si>
  <si>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</si>
  <si>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</si>
  <si>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</si>
  <si>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</si>
  <si>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</si>
  <si>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</si>
  <si>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</si>
  <si>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</si>
  <si>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</si>
  <si>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</si>
  <si>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</si>
  <si>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</si>
  <si>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</si>
  <si>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</si>
  <si>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</si>
  <si>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</si>
  <si>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</si>
  <si>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</si>
  <si>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</si>
  <si>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</si>
  <si>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</si>
  <si>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</si>
  <si>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</si>
  <si>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</si>
  <si>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</si>
  <si>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</si>
  <si>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</si>
  <si>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</si>
  <si>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</si>
  <si>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</si>
  <si>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</si>
  <si>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</si>
  <si>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</si>
  <si>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</si>
  <si>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</si>
  <si>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</si>
  <si>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</si>
  <si>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</si>
  <si>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</si>
  <si>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</si>
  <si>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</si>
  <si>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</si>
  <si>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</si>
  <si>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</si>
  <si>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</si>
  <si>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</si>
  <si>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</si>
  <si>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</si>
  <si>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</si>
  <si>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</si>
  <si>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</si>
  <si>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</si>
  <si>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</si>
  <si>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</si>
  <si>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</si>
  <si>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</si>
  <si>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</si>
  <si>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</si>
  <si>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</si>
  <si>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</si>
  <si>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</si>
  <si>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</si>
  <si>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</si>
  <si>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</si>
  <si>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</si>
  <si>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</si>
  <si>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</si>
  <si>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</si>
  <si>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</si>
  <si>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</si>
  <si>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</si>
  <si>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</si>
  <si>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</si>
  <si>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</si>
  <si>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</si>
  <si>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</si>
  <si>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</si>
  <si>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</si>
  <si>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</si>
  <si>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</si>
  <si>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</si>
  <si>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</si>
  <si>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</si>
  <si>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</si>
  <si>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</si>
  <si>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</si>
  <si>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</si>
  <si>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</si>
  <si>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</si>
  <si>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</si>
  <si>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</si>
  <si>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</si>
  <si>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</si>
  <si>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</si>
  <si>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</si>
  <si>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</si>
  <si>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</si>
  <si>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</si>
  <si>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</si>
  <si>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</si>
  <si>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</si>
  <si>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</si>
  <si>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</si>
  <si>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</si>
  <si>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</si>
  <si>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</si>
  <si>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</si>
  <si>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</si>
  <si>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</si>
  <si>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</si>
  <si>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</si>
  <si>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</si>
  <si>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</si>
  <si>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</si>
  <si>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</si>
  <si>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</si>
  <si>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</si>
  <si>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</si>
  <si>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</si>
  <si>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</si>
  <si>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</si>
  <si>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</si>
  <si>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</si>
  <si>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</si>
  <si>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</si>
  <si>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</si>
  <si>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</si>
  <si>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</si>
  <si>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</si>
  <si>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</si>
  <si>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</si>
  <si>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</si>
  <si>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</si>
  <si>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</si>
  <si>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</si>
  <si>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</si>
  <si>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</si>
  <si>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</si>
  <si>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</si>
  <si>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</si>
  <si>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</si>
  <si>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</si>
  <si>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</si>
  <si>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</si>
  <si>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</si>
  <si>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</si>
  <si>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</si>
  <si>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</si>
  <si>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</si>
  <si>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</si>
  <si>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</si>
  <si>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</si>
  <si>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</si>
  <si>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</si>
  <si>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</si>
  <si>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</si>
  <si>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</si>
  <si>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</si>
  <si>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</si>
  <si>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</si>
  <si>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</si>
  <si>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</si>
  <si>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</si>
  <si>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</si>
  <si>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</si>
  <si>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</si>
  <si>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</si>
  <si>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</si>
  <si>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</si>
  <si>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</si>
  <si>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</si>
  <si>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</si>
  <si>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</si>
  <si>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</si>
  <si>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</si>
  <si>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</si>
  <si>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</si>
  <si>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</si>
  <si>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</si>
  <si>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</si>
  <si>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</si>
  <si>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</si>
  <si>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</si>
  <si>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</si>
  <si>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</si>
  <si>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</si>
  <si>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</si>
  <si>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</si>
  <si>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</si>
  <si>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</si>
  <si>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</si>
  <si>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</si>
  <si>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</si>
  <si>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</si>
  <si>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</si>
  <si>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</si>
  <si>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</si>
  <si>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</si>
  <si>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</si>
  <si>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</si>
  <si>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</si>
  <si>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</si>
  <si>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</si>
  <si>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</si>
  <si>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</si>
  <si>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</si>
  <si>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</si>
  <si>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</si>
  <si>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</si>
  <si>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</si>
  <si>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</si>
  <si>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</si>
  <si>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</si>
  <si>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</si>
  <si>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</si>
  <si>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</si>
  <si>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</si>
  <si>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</si>
  <si>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</si>
  <si>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</si>
  <si>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</si>
  <si>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</si>
  <si>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</si>
  <si>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</si>
  <si>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</si>
  <si>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</si>
  <si>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</si>
  <si>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</si>
  <si>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</si>
  <si>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</si>
  <si>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</si>
  <si>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</si>
  <si>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</si>
  <si>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</si>
  <si>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</si>
  <si>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</si>
  <si>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</si>
  <si>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</si>
  <si>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</si>
  <si>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</si>
  <si>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</si>
  <si>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</si>
  <si>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</si>
  <si>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</si>
  <si>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</si>
  <si>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</si>
  <si>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</si>
  <si>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</si>
  <si>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</si>
  <si>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</si>
  <si>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</si>
  <si>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</si>
  <si>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</si>
  <si>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</si>
  <si>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</si>
  <si>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</si>
  <si>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</si>
  <si>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</si>
  <si>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</si>
  <si>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</si>
  <si>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</si>
  <si>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</si>
  <si>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</si>
  <si>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</si>
  <si>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</si>
  <si>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</si>
  <si>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</si>
  <si>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</si>
  <si>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</si>
  <si>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</si>
  <si>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</si>
  <si>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</si>
  <si>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</si>
  <si>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</si>
  <si>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</si>
  <si>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</si>
  <si>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</si>
  <si>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</si>
  <si>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</si>
  <si>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</si>
  <si>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</si>
  <si>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</si>
  <si>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</si>
  <si>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</si>
  <si>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</si>
  <si>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</si>
  <si>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</si>
  <si>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</si>
  <si>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</si>
  <si>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</si>
  <si>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</si>
  <si>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</si>
  <si>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</si>
  <si>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</si>
  <si>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</si>
  <si>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</si>
  <si>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</si>
  <si>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</si>
  <si>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</si>
  <si>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</si>
  <si>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</si>
  <si>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</si>
  <si>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</si>
  <si>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</si>
  <si>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</si>
  <si>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</si>
  <si>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</si>
  <si>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</si>
  <si>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</si>
  <si>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</si>
  <si>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</si>
  <si>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</si>
  <si>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</si>
  <si>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</si>
  <si>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</si>
  <si>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</si>
  <si>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</si>
  <si>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</si>
  <si>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</si>
  <si>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</si>
  <si>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</si>
  <si>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</si>
  <si>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</si>
  <si>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</si>
  <si>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</si>
  <si>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</si>
  <si>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</si>
  <si>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</si>
  <si>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</si>
  <si>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</si>
  <si>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</si>
  <si>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</si>
  <si>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</si>
  <si>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</si>
  <si>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</si>
  <si>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</si>
  <si>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</si>
  <si>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</si>
  <si>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</si>
  <si>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</si>
  <si>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</si>
  <si>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</si>
  <si>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</si>
  <si>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</si>
  <si>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</si>
  <si>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</si>
  <si>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</si>
  <si>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</si>
  <si>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</si>
  <si>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</si>
  <si>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</si>
  <si>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</si>
  <si>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</si>
  <si>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</si>
  <si>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</si>
  <si>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</si>
  <si>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</si>
  <si>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</si>
  <si>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</si>
  <si>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</si>
  <si>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</si>
  <si>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</si>
  <si>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</si>
  <si>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</si>
  <si>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</si>
  <si>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</si>
  <si>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</si>
  <si>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</si>
  <si>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</si>
  <si>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</si>
  <si>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</si>
  <si>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</si>
  <si>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</si>
  <si>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</si>
  <si>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</si>
  <si>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</si>
  <si>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</si>
  <si>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</si>
  <si>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</si>
  <si>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</si>
  <si>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</si>
  <si>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</si>
  <si>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</si>
  <si>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</si>
  <si>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</si>
  <si>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</si>
  <si>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</si>
  <si>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</si>
  <si>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</si>
  <si>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</si>
  <si>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</si>
  <si>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</si>
  <si>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</si>
  <si>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</si>
  <si>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</si>
  <si>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</si>
  <si>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</si>
  <si>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</si>
  <si>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</si>
  <si>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</si>
  <si>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</si>
  <si>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</si>
  <si>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</si>
  <si>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</si>
  <si>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</si>
  <si>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</si>
  <si>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</si>
  <si>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</si>
  <si>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</si>
  <si>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</si>
  <si>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</si>
  <si>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</si>
  <si>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</si>
  <si>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</si>
  <si>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</si>
  <si>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</si>
  <si>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</si>
  <si>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</si>
  <si>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</si>
  <si>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</si>
  <si>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</si>
  <si>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</si>
  <si>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</si>
  <si>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</si>
  <si>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</si>
  <si>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</si>
  <si>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</si>
  <si>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</si>
  <si>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</si>
  <si>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</si>
  <si>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</si>
  <si>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</si>
  <si>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</si>
  <si>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</si>
  <si>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</si>
  <si>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</si>
  <si>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</si>
  <si>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</si>
  <si>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</si>
  <si>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</si>
  <si>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</si>
  <si>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</si>
  <si>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</si>
  <si>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</si>
  <si>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</si>
  <si>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</si>
  <si>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</si>
  <si>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</si>
  <si>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</si>
  <si>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</si>
  <si>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</si>
  <si>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</si>
  <si>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</si>
  <si>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</si>
  <si>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</si>
  <si>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</si>
  <si>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</si>
  <si>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</si>
  <si>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</si>
  <si>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</si>
  <si>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</si>
  <si>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</si>
  <si>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</si>
  <si>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</si>
  <si>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</si>
  <si>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</si>
  <si>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</si>
  <si>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</si>
  <si>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</si>
  <si>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</si>
  <si>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</si>
  <si>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</si>
  <si>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</si>
  <si>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</si>
  <si>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</si>
  <si>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</si>
  <si>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</si>
  <si>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</si>
  <si>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</si>
  <si>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</si>
  <si>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</si>
  <si>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</si>
  <si>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</si>
  <si>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</si>
  <si>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</si>
  <si>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</si>
  <si>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</si>
  <si>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</si>
  <si>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</si>
  <si>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</si>
  <si>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</si>
  <si>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</si>
  <si>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</si>
  <si>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</si>
  <si>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</si>
  <si>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</si>
  <si>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</si>
  <si>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</si>
  <si>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</si>
  <si>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</si>
  <si>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</si>
  <si>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</si>
  <si>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</si>
  <si>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</si>
  <si>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</si>
  <si>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</si>
  <si>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</si>
  <si>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</si>
  <si>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</si>
  <si>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</si>
  <si>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</si>
  <si>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</si>
  <si>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</si>
  <si>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</si>
  <si>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</si>
  <si>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</si>
  <si>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</si>
  <si>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</si>
  <si>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</si>
  <si>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</si>
  <si>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</si>
  <si>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</si>
  <si>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</si>
  <si>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</si>
  <si>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</si>
  <si>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</si>
  <si>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</si>
  <si>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</si>
  <si>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</si>
  <si>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</si>
  <si>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</si>
  <si>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</si>
  <si>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</si>
  <si>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</si>
  <si>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</si>
  <si>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</si>
  <si>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</si>
  <si>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</si>
  <si>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</si>
  <si>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</si>
  <si>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</si>
  <si>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</si>
  <si>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</si>
  <si>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</si>
  <si>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</si>
  <si>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</si>
  <si>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</si>
  <si>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</si>
  <si>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</si>
  <si>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</si>
  <si>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</si>
  <si>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</si>
  <si>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</si>
  <si>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</si>
  <si>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</si>
  <si>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</si>
  <si>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</si>
  <si>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</si>
  <si>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</si>
  <si>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</si>
  <si>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</si>
  <si>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</si>
  <si>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</si>
  <si>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</si>
  <si>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</si>
  <si>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</si>
  <si>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</si>
  <si>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</si>
  <si>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</si>
  <si>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</si>
  <si>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</si>
  <si>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</si>
  <si>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</si>
  <si>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</si>
  <si>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</si>
  <si>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</si>
  <si>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</si>
  <si>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</si>
  <si>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</si>
  <si>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</si>
  <si>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</si>
  <si>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</si>
  <si>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</si>
  <si>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</si>
  <si>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</si>
  <si>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</si>
  <si>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</si>
  <si>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</si>
  <si>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</si>
  <si>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</si>
  <si>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</si>
  <si>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</si>
  <si>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</si>
  <si>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</si>
  <si>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</si>
  <si>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</si>
  <si>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</si>
  <si>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</si>
  <si>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</si>
  <si>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</si>
  <si>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</si>
  <si>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</si>
  <si>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</si>
  <si>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</si>
  <si>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</si>
  <si>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</si>
  <si>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</si>
  <si>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</si>
  <si>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</si>
  <si>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</si>
  <si>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</si>
  <si>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</si>
  <si>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</si>
  <si>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</si>
  <si>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</si>
  <si>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</si>
  <si>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</si>
  <si>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</si>
  <si>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</si>
  <si>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</si>
  <si>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</si>
  <si>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</si>
  <si>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</si>
  <si>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</si>
  <si>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</si>
  <si>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</si>
  <si>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</si>
  <si>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</si>
  <si>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</si>
  <si>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</si>
  <si>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</si>
  <si>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</si>
  <si>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</si>
  <si>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</si>
  <si>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</si>
  <si>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</si>
  <si>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</si>
  <si>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</si>
  <si>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</si>
  <si>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</si>
  <si>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</si>
  <si>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</si>
  <si>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</si>
  <si>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</si>
  <si>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</si>
  <si>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</si>
  <si>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</si>
  <si>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</si>
  <si>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</si>
  <si>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</si>
  <si>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</si>
  <si>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</si>
  <si>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</si>
  <si>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</si>
  <si>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</si>
  <si>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</si>
  <si>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</si>
  <si>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</si>
  <si>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</si>
  <si>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</si>
  <si>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</si>
  <si>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</si>
  <si>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</si>
  <si>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</si>
  <si>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</si>
  <si>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</si>
  <si>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</si>
  <si>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</si>
  <si>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</si>
  <si>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</si>
  <si>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</si>
  <si>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</si>
  <si>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</si>
  <si>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</si>
  <si>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</si>
  <si>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</si>
  <si>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</si>
  <si>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</si>
  <si>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</si>
  <si>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</si>
  <si>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</si>
  <si>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</si>
  <si>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</si>
  <si>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</si>
  <si>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</si>
  <si>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</si>
  <si>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</si>
  <si>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</si>
  <si>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</si>
  <si>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</si>
  <si>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</si>
  <si>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</si>
  <si>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</si>
  <si>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</si>
  <si>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</si>
  <si>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</si>
  <si>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</si>
  <si>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</si>
  <si>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</si>
  <si>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</si>
  <si>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</si>
  <si>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</si>
  <si>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</si>
  <si>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</si>
  <si>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</si>
  <si>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</si>
  <si>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</si>
  <si>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</si>
  <si>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</si>
  <si>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</si>
  <si>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</si>
  <si>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</si>
  <si>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</si>
  <si>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</si>
  <si>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</si>
  <si>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</si>
  <si>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</si>
  <si>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</si>
  <si>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</si>
  <si>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</si>
  <si>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</si>
  <si>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</si>
  <si>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</si>
  <si>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</si>
  <si>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</si>
  <si>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</si>
  <si>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</si>
  <si>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</si>
  <si>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</si>
  <si>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</si>
  <si>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</si>
  <si>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</si>
  <si>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</si>
  <si>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</si>
  <si>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</si>
  <si>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</si>
  <si>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</si>
  <si>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</si>
  <si>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</si>
  <si>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</si>
  <si>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</si>
  <si>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</si>
  <si>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</si>
  <si>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</si>
  <si>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</si>
  <si>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</si>
  <si>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</si>
  <si>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</si>
  <si>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</si>
  <si>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</si>
  <si>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</si>
  <si>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</si>
  <si>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</si>
  <si>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</si>
  <si>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</si>
  <si>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</si>
  <si>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</si>
  <si>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</si>
  <si>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</si>
  <si>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</si>
  <si>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</si>
  <si>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</si>
  <si>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</si>
  <si>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</si>
  <si>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</si>
  <si>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</si>
  <si>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</si>
  <si>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</si>
  <si>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</si>
  <si>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</si>
  <si>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</si>
  <si>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</si>
  <si>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</si>
  <si>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</si>
  <si>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</si>
  <si>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</si>
  <si>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</si>
  <si>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</si>
  <si>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</si>
  <si>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</si>
  <si>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</si>
  <si>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</si>
  <si>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</si>
  <si>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</si>
  <si>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</si>
  <si>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</si>
  <si>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</si>
  <si>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</si>
  <si>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</si>
  <si>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</si>
  <si>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</si>
  <si>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</si>
  <si>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</si>
  <si>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</si>
  <si>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</si>
  <si>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</si>
  <si>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</si>
  <si>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</si>
  <si>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</si>
  <si>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</si>
  <si>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</si>
  <si>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</si>
  <si>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</si>
  <si>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</si>
  <si>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</si>
  <si>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</si>
  <si>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</si>
  <si>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</si>
  <si>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</si>
  <si>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</si>
  <si>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</si>
  <si>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</si>
  <si>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</si>
  <si>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</si>
  <si>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</si>
  <si>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</si>
  <si>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</si>
  <si>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</si>
  <si>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</si>
  <si>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</si>
  <si>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</si>
  <si>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</si>
  <si>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</si>
  <si>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</si>
  <si>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</si>
  <si>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</si>
  <si>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</si>
  <si>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</si>
  <si>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</si>
  <si>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</si>
  <si>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</si>
  <si>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</si>
  <si>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</si>
  <si>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</si>
  <si>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</si>
  <si>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</si>
  <si>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</si>
  <si>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</si>
  <si>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</si>
  <si>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</si>
  <si>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</si>
  <si>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</si>
  <si>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</si>
  <si>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</si>
  <si>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</si>
  <si>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</si>
  <si>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</si>
  <si>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</si>
  <si>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</si>
  <si>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</si>
  <si>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</si>
  <si>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</si>
  <si>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</si>
  <si>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</si>
  <si>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</si>
  <si>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</si>
  <si>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</si>
  <si>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</si>
  <si>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</si>
  <si>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</si>
  <si>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</si>
  <si>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</si>
  <si>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</si>
  <si>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</si>
  <si>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</si>
  <si>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</si>
  <si>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</si>
  <si>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</si>
  <si>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</si>
  <si>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</si>
  <si>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</si>
  <si>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</si>
  <si>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</si>
  <si>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</si>
  <si>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</si>
  <si>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</si>
  <si>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</si>
  <si>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</si>
  <si>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</si>
  <si>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</si>
  <si>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</si>
  <si>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</si>
  <si>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</si>
  <si>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</si>
  <si>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</si>
  <si>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</si>
  <si>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</si>
  <si>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</si>
  <si>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</si>
  <si>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</si>
  <si>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</si>
  <si>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</si>
  <si>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</si>
  <si>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</si>
  <si>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</si>
  <si>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</si>
  <si>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</si>
  <si>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</si>
  <si>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</si>
  <si>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</si>
  <si>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</si>
  <si>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</si>
  <si>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</si>
  <si>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</si>
  <si>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</si>
  <si>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</si>
  <si>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</si>
  <si>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</si>
  <si>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</si>
  <si>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</si>
  <si>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</si>
  <si>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</si>
  <si>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</si>
  <si>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</si>
  <si>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</si>
  <si>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</si>
  <si>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</si>
  <si>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</si>
  <si>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</si>
  <si>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</si>
  <si>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</si>
  <si>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</si>
  <si>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</si>
  <si>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</si>
  <si>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</si>
  <si>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</si>
  <si>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</si>
  <si>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</si>
  <si>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</si>
  <si>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</si>
  <si>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</si>
  <si>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</si>
  <si>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</si>
  <si>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</si>
  <si>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</si>
  <si>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</si>
  <si>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</si>
  <si>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</si>
  <si>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</si>
  <si>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</si>
  <si>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</si>
  <si>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</si>
  <si>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</si>
  <si>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</si>
  <si>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</si>
  <si>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</si>
  <si>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</si>
  <si>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</si>
  <si>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</si>
  <si>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</si>
  <si>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</si>
  <si>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</si>
  <si>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</si>
  <si>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</si>
  <si>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</si>
  <si>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</si>
  <si>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</si>
  <si>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</si>
  <si>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</si>
  <si>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</si>
  <si>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</si>
  <si>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</si>
  <si>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</si>
  <si>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</si>
  <si>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</si>
  <si>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</si>
  <si>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</si>
  <si>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</si>
  <si>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</si>
  <si>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</si>
  <si>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</si>
  <si>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</si>
  <si>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</si>
  <si>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</si>
  <si>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</si>
  <si>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</si>
  <si>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</si>
  <si>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</si>
  <si>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</si>
  <si>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</si>
  <si>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</si>
  <si>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</si>
  <si>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</si>
  <si>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</si>
  <si>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</si>
  <si>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</si>
  <si>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</si>
  <si>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</si>
  <si>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</si>
  <si>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</si>
  <si>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</si>
  <si>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</si>
  <si>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</si>
  <si>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</si>
  <si>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</si>
  <si>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</si>
  <si>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</si>
  <si>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</si>
  <si>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</si>
  <si>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</si>
  <si>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</si>
  <si>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</si>
  <si>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</si>
  <si>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</si>
  <si>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</si>
  <si>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</si>
  <si>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</si>
  <si>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</si>
  <si>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</si>
  <si>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</si>
  <si>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</si>
  <si>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</si>
  <si>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</si>
  <si>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</si>
  <si>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</si>
  <si>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</si>
  <si>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</si>
  <si>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</si>
  <si>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</si>
  <si>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</si>
  <si>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</si>
  <si>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</si>
  <si>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</si>
  <si>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</si>
  <si>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</si>
  <si>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</si>
  <si>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</si>
  <si>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</si>
  <si>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</si>
  <si>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</si>
  <si>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</si>
  <si>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</si>
  <si>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</si>
  <si>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</si>
  <si>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</si>
  <si>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</si>
  <si>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</si>
  <si>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</si>
  <si>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</si>
  <si>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</si>
  <si>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</si>
  <si>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</si>
  <si>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</si>
  <si>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</si>
  <si>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</si>
  <si>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</si>
  <si>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</si>
  <si>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</si>
  <si>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</si>
  <si>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</si>
  <si>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</si>
  <si>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</si>
  <si>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</si>
  <si>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</si>
  <si>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</si>
  <si>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</si>
  <si>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</si>
  <si>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</si>
  <si>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</si>
  <si>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</si>
  <si>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</si>
  <si>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</si>
  <si>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</si>
  <si>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</si>
  <si>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</si>
  <si>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</si>
  <si>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</si>
  <si>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</si>
  <si>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</si>
  <si>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</si>
  <si>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</si>
  <si>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</si>
  <si>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</si>
  <si>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</si>
  <si>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</si>
  <si>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</si>
  <si>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</si>
  <si>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</si>
  <si>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</si>
  <si>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</si>
  <si>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</si>
  <si>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</si>
  <si>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</si>
  <si>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</si>
  <si>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</si>
  <si>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</si>
  <si>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</si>
  <si>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</si>
  <si>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</si>
  <si>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</si>
  <si>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</si>
  <si>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</si>
  <si>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</si>
  <si>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</si>
  <si>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</si>
  <si>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</si>
  <si>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</si>
  <si>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</si>
  <si>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</si>
  <si>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</si>
  <si>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</si>
  <si>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</si>
  <si>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</si>
  <si>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</si>
  <si>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</si>
  <si>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</si>
  <si>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</si>
  <si>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</si>
  <si>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</si>
  <si>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</si>
  <si>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</si>
  <si>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</si>
  <si>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</si>
  <si>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</si>
  <si>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</si>
  <si>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</si>
  <si>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</si>
  <si>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</si>
  <si>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</si>
  <si>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</si>
  <si>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</si>
  <si>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</si>
  <si>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</si>
  <si>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</si>
  <si>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</si>
  <si>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</si>
  <si>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</si>
  <si>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</si>
  <si>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</si>
  <si>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</si>
  <si>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</si>
  <si>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</si>
  <si>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</si>
  <si>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</si>
  <si>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</si>
  <si>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</si>
  <si>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</si>
  <si>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</si>
  <si>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</si>
  <si>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</si>
  <si>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</si>
  <si>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</si>
  <si>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</si>
  <si>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</si>
  <si>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</si>
  <si>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</si>
  <si>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</si>
  <si>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</si>
  <si>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</si>
  <si>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</si>
  <si>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</si>
  <si>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</si>
  <si>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</si>
  <si>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</si>
  <si>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</si>
  <si>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</si>
  <si>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</si>
  <si>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</si>
  <si>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</si>
  <si>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</si>
  <si>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</si>
  <si>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</si>
  <si>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</si>
  <si>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</si>
  <si>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</si>
  <si>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</si>
  <si>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</si>
  <si>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</si>
  <si>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</si>
  <si>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</si>
  <si>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</si>
  <si>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</si>
  <si>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</si>
  <si>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</si>
  <si>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</si>
  <si>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</si>
  <si>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</si>
  <si>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</si>
  <si>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</si>
  <si>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</si>
  <si>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</si>
  <si>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</si>
  <si>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</si>
  <si>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</si>
  <si>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</si>
  <si>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</si>
  <si>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</si>
  <si>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</si>
  <si>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</si>
  <si>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</si>
  <si>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</si>
  <si>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</si>
  <si>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</si>
  <si>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</si>
  <si>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</si>
  <si>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</si>
  <si>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</si>
  <si>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</si>
  <si>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</si>
  <si>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</si>
  <si>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</si>
  <si>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</si>
  <si>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</si>
  <si>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</si>
  <si>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</si>
  <si>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</si>
  <si>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</si>
  <si>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</si>
  <si>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</si>
  <si>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</si>
  <si>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</si>
  <si>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</si>
  <si>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</si>
  <si>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</si>
  <si>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</si>
  <si>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</si>
  <si>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</si>
  <si>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</si>
  <si>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</si>
  <si>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</si>
  <si>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</si>
  <si>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</si>
  <si>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</si>
  <si>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</si>
  <si>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</si>
  <si>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</si>
  <si>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</si>
  <si>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</si>
  <si>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</si>
  <si>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</si>
  <si>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</si>
  <si>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</si>
  <si>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</si>
  <si>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</si>
  <si>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</si>
  <si>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</si>
  <si>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</si>
  <si>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</si>
  <si>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</si>
  <si>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</si>
  <si>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</si>
  <si>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</si>
  <si>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</si>
  <si>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</si>
  <si>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</si>
  <si>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</si>
  <si>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</si>
  <si>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</si>
  <si>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</si>
  <si>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</si>
  <si>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</si>
  <si>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</si>
  <si>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</si>
  <si>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</si>
  <si>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</si>
  <si>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</si>
  <si>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</si>
  <si>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</si>
  <si>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</si>
  <si>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</si>
  <si>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</si>
  <si>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</si>
  <si>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</si>
  <si>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</si>
  <si>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</si>
  <si>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</si>
  <si>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</si>
  <si>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</si>
  <si>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</si>
  <si>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</si>
  <si>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</si>
  <si>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</si>
  <si>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</si>
  <si>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</si>
  <si>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</si>
  <si>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</si>
  <si>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</si>
  <si>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</si>
  <si>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</si>
  <si>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</si>
  <si>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</si>
  <si>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</si>
  <si>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</si>
  <si>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</si>
  <si>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</si>
  <si>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</si>
  <si>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</si>
  <si>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</si>
  <si>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</si>
  <si>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</si>
  <si>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</si>
  <si>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</si>
  <si>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</si>
  <si>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</si>
  <si>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</si>
  <si>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</si>
  <si>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</si>
  <si>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</si>
  <si>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</si>
  <si>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</si>
  <si>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</si>
  <si>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</si>
  <si>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</si>
  <si>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</si>
  <si>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</si>
  <si>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</si>
  <si>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</si>
  <si>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</si>
  <si>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</si>
  <si>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</si>
  <si>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</si>
  <si>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</si>
  <si>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</si>
  <si>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</si>
  <si>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</si>
  <si>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</si>
  <si>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</si>
  <si>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</si>
  <si>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</si>
  <si>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</si>
  <si>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</si>
  <si>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</si>
  <si>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</si>
  <si>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</si>
  <si>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</si>
  <si>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</si>
  <si>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</si>
  <si>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</si>
  <si>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</si>
  <si>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</si>
  <si>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</si>
  <si>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</si>
  <si>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</si>
  <si>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</si>
  <si>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</si>
  <si>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</si>
  <si>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</si>
  <si>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</si>
  <si>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</si>
  <si>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</si>
  <si>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</si>
  <si>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</si>
  <si>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</si>
  <si>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</si>
  <si>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</si>
  <si>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</si>
  <si>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</si>
  <si>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</si>
  <si>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</si>
  <si>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</si>
  <si>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</si>
  <si>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</si>
  <si>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</si>
  <si>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</si>
  <si>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</si>
  <si>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</si>
  <si>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</si>
  <si>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</si>
  <si>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</si>
  <si>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</si>
  <si>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</si>
  <si>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</si>
  <si>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</si>
  <si>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</si>
  <si>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</si>
  <si>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</si>
  <si>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</si>
  <si>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</si>
  <si>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</si>
  <si>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</si>
  <si>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</si>
  <si>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</si>
  <si>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</si>
  <si>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</si>
  <si>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</si>
  <si>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</si>
  <si>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</si>
  <si>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</si>
  <si>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</si>
  <si>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</si>
  <si>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</si>
  <si>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</si>
  <si>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</si>
  <si>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</si>
  <si>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</si>
  <si>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</si>
  <si>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</si>
  <si>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</si>
  <si>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</si>
  <si>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</si>
  <si>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</si>
  <si>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</si>
  <si>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</si>
  <si>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</si>
  <si>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</si>
  <si>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</si>
  <si>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</si>
  <si>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</si>
  <si>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</si>
  <si>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</si>
  <si>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</si>
  <si>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</si>
  <si>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</si>
  <si>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</si>
  <si>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</si>
  <si>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</si>
  <si>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</si>
  <si>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</si>
  <si>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</si>
  <si>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</si>
  <si>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</si>
  <si>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</si>
  <si>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</si>
  <si>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</si>
  <si>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</si>
  <si>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</si>
  <si>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</si>
  <si>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</si>
  <si>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</si>
  <si>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</si>
  <si>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</si>
  <si>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</si>
  <si>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</si>
  <si>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</si>
  <si>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</si>
  <si>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</si>
  <si>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</si>
  <si>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</si>
  <si>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</si>
  <si>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</si>
  <si>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</si>
  <si>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</si>
  <si>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</si>
  <si>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</si>
  <si>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</si>
  <si>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</si>
  <si>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</si>
  <si>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</si>
  <si>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</si>
  <si>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</si>
  <si>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</si>
  <si>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</si>
  <si>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</si>
  <si>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</si>
  <si>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</si>
  <si>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</si>
  <si>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</si>
  <si>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</si>
  <si>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</si>
  <si>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</si>
  <si>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</si>
  <si>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</si>
  <si>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</si>
  <si>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</si>
  <si>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</si>
  <si>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</si>
  <si>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</si>
  <si>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</si>
  <si>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</si>
  <si>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</si>
  <si>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</si>
  <si>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</si>
  <si>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</si>
  <si>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</si>
  <si>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</si>
  <si>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</si>
  <si>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</si>
  <si>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</si>
  <si>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</si>
  <si>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</si>
  <si>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</si>
  <si>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</si>
  <si>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</si>
  <si>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</si>
  <si>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</si>
  <si>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</si>
  <si>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</si>
  <si>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</si>
  <si>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</si>
  <si>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</si>
  <si>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</si>
  <si>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</si>
  <si>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</si>
  <si>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</si>
  <si>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</si>
  <si>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</si>
  <si>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</si>
  <si>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</si>
  <si>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</si>
  <si>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</si>
  <si>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</si>
  <si>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</si>
  <si>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</si>
  <si>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</si>
  <si>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</si>
  <si>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</si>
  <si>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</si>
  <si>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</si>
  <si>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</si>
  <si>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</si>
  <si>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</si>
  <si>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</si>
  <si>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</si>
  <si>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</si>
  <si>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</si>
  <si>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</si>
  <si>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</si>
  <si>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</si>
  <si>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</si>
  <si>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</si>
  <si>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</si>
  <si>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</si>
  <si>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</si>
  <si>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</si>
  <si>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</si>
  <si>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</si>
  <si>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</si>
  <si>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</si>
  <si>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</si>
  <si>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</si>
  <si>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</si>
  <si>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</si>
  <si>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</si>
  <si>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</si>
  <si>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</si>
  <si>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</si>
  <si>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</si>
  <si>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</si>
  <si>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</si>
  <si>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</si>
  <si>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</si>
  <si>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</si>
  <si>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</si>
  <si>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</si>
  <si>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</si>
  <si>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</si>
  <si>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</si>
  <si>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</si>
  <si>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</si>
  <si>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</si>
  <si>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</si>
  <si>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</si>
  <si>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</si>
  <si>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</si>
  <si>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</si>
  <si>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</si>
  <si>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</si>
  <si>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</si>
  <si>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</si>
  <si>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</si>
  <si>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</si>
  <si>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</si>
  <si>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</si>
  <si>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</si>
  <si>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</si>
  <si>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</si>
  <si>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</si>
  <si>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</si>
  <si>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</si>
  <si>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</si>
  <si>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</si>
  <si>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</si>
  <si>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</si>
  <si>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</si>
  <si>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</si>
  <si>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</si>
  <si>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</si>
  <si>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</si>
  <si>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</si>
  <si>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</si>
  <si>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</si>
  <si>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</si>
  <si>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</si>
  <si>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</si>
  <si>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</si>
  <si>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</si>
  <si>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</si>
  <si>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</si>
  <si>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</si>
  <si>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</si>
  <si>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</si>
  <si>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</si>
  <si>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</si>
  <si>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</si>
  <si>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</si>
  <si>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</si>
  <si>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</si>
  <si>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</si>
  <si>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</si>
  <si>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</si>
  <si>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</si>
  <si>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</si>
  <si>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</si>
  <si>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</si>
  <si>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</si>
  <si>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</si>
  <si>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</si>
  <si>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</si>
  <si>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</si>
  <si>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</si>
  <si>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</si>
  <si>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</si>
  <si>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</si>
  <si>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</si>
  <si>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</si>
  <si>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</si>
  <si>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</si>
  <si>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</si>
  <si>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</si>
  <si>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</si>
  <si>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</si>
  <si>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</si>
  <si>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</si>
  <si>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</si>
  <si>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</si>
  <si>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</si>
  <si>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</si>
  <si>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</si>
  <si>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</si>
  <si>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</si>
  <si>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</si>
  <si>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</si>
  <si>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</si>
  <si>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</si>
  <si>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</si>
  <si>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</si>
  <si>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</si>
  <si>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</si>
  <si>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</si>
  <si>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</si>
  <si>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</si>
  <si>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</si>
  <si>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</si>
  <si>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</si>
  <si>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</si>
  <si>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</si>
  <si>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</si>
  <si>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</si>
  <si>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</si>
  <si>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</si>
  <si>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</si>
  <si>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</si>
  <si>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</si>
  <si>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</si>
  <si>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</si>
  <si>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</si>
  <si>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</si>
  <si>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</si>
  <si>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</si>
  <si>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</si>
  <si>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</si>
  <si>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</si>
  <si>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</si>
  <si>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</si>
  <si>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</si>
  <si>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</si>
  <si>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</si>
  <si>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</si>
  <si>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</si>
  <si>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</si>
  <si>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</si>
  <si>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</si>
  <si>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</si>
  <si>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</si>
  <si>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</si>
  <si>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</si>
  <si>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</si>
  <si>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</si>
  <si>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</si>
  <si>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</si>
  <si>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</si>
  <si>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</si>
  <si>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</si>
  <si>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</si>
  <si>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</si>
  <si>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</si>
  <si>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</si>
  <si>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</si>
  <si>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</si>
  <si>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</si>
  <si>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</si>
  <si>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</si>
  <si>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</si>
  <si>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</si>
  <si>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</si>
  <si>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</si>
  <si>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</si>
  <si>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</si>
  <si>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</si>
  <si>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</si>
  <si>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</si>
  <si>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</si>
  <si>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</si>
  <si>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</si>
  <si>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</si>
  <si>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</si>
  <si>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</si>
  <si>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</si>
  <si>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</si>
  <si>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</si>
  <si>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</si>
  <si>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</si>
  <si>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</si>
  <si>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</si>
  <si>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</si>
  <si>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</si>
  <si>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</si>
  <si>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</si>
  <si>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</si>
  <si>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</si>
  <si>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</si>
  <si>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</si>
  <si>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</si>
  <si>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</si>
  <si>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</si>
  <si>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</si>
  <si>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</si>
  <si>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</si>
  <si>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</si>
  <si>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</si>
  <si>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</si>
  <si>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</si>
  <si>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</si>
  <si>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</si>
  <si>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</si>
  <si>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</si>
  <si>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</si>
  <si>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</si>
  <si>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</si>
  <si>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</si>
  <si>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</si>
  <si>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</si>
  <si>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</si>
  <si>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</si>
  <si>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</si>
  <si>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</si>
  <si>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</si>
  <si>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</si>
  <si>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</si>
  <si>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</si>
  <si>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</si>
  <si>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</si>
  <si>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</si>
  <si>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</si>
  <si>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</si>
  <si>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</si>
  <si>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</si>
  <si>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</si>
  <si>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</si>
  <si>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</si>
  <si>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</si>
  <si>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</si>
  <si>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</si>
  <si>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</si>
  <si>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</si>
  <si>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</si>
  <si>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</si>
  <si>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</si>
  <si>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</si>
  <si>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</si>
  <si>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</si>
  <si>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</si>
  <si>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</si>
  <si>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</si>
  <si>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</si>
  <si>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</si>
  <si>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</si>
  <si>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</si>
  <si>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</si>
  <si>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</si>
  <si>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</si>
  <si>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</si>
  <si>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</si>
  <si>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</si>
  <si>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</si>
  <si>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</si>
  <si>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</si>
  <si>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</si>
  <si>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</si>
  <si>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</si>
  <si>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</si>
  <si>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</si>
  <si>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</si>
  <si>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</si>
  <si>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</si>
  <si>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</si>
  <si>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</si>
  <si>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</si>
  <si>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</si>
  <si>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</si>
  <si>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</si>
  <si>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</si>
  <si>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</si>
  <si>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</si>
  <si>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</si>
  <si>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</si>
  <si>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</si>
  <si>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</si>
  <si>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</si>
  <si>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</si>
  <si>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</si>
  <si>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</si>
  <si>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</si>
  <si>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</si>
  <si>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</si>
  <si>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</si>
  <si>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</si>
  <si>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</si>
  <si>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</si>
  <si>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</si>
  <si>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</si>
  <si>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</si>
  <si>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</si>
  <si>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</si>
  <si>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</si>
  <si>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</si>
  <si>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</si>
  <si>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</si>
  <si>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</si>
  <si>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</si>
  <si>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</si>
  <si>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</si>
  <si>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</si>
  <si>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</si>
  <si>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</si>
  <si>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</si>
  <si>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</si>
  <si>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</si>
  <si>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</si>
  <si>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</si>
  <si>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</si>
  <si>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</si>
  <si>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</si>
  <si>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</si>
  <si>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</si>
  <si>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</si>
  <si>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</si>
  <si>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</si>
  <si>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</si>
  <si>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</si>
  <si>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</si>
  <si>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</si>
  <si>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</si>
  <si>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</si>
  <si>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</si>
  <si>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</si>
  <si>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</si>
  <si>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</si>
  <si>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</si>
  <si>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</si>
  <si>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</si>
  <si>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</si>
  <si>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</si>
  <si>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</si>
  <si>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</si>
  <si>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</si>
  <si>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</si>
  <si>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</si>
  <si>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</si>
  <si>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</si>
  <si>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</si>
  <si>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</si>
  <si>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</si>
  <si>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</si>
  <si>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</si>
  <si>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</si>
  <si>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</si>
  <si>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</si>
  <si>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</si>
  <si>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</si>
  <si>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</si>
  <si>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</si>
  <si>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</si>
  <si>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</si>
  <si>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</si>
  <si>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</si>
  <si>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</si>
  <si>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</si>
  <si>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</si>
  <si>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</si>
  <si>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</si>
  <si>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</si>
  <si>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</si>
  <si>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</si>
  <si>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</si>
  <si>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</si>
  <si>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</si>
  <si>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</si>
  <si>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</si>
  <si>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</si>
  <si>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</si>
  <si>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</si>
  <si>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</si>
  <si>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</si>
  <si>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</si>
  <si>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</si>
  <si>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</si>
  <si>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</si>
  <si>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</si>
  <si>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</si>
  <si>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</si>
  <si>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</si>
  <si>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</si>
  <si>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</si>
  <si>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</si>
  <si>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</si>
  <si>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</si>
  <si>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</si>
  <si>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</si>
  <si>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</si>
  <si>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</si>
  <si>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</si>
  <si>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</si>
  <si>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</si>
  <si>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</si>
  <si>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</si>
  <si>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</si>
  <si>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</si>
  <si>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</si>
  <si>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</si>
  <si>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</si>
  <si>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</si>
  <si>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</si>
  <si>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</si>
  <si>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</si>
  <si>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</si>
  <si>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</si>
  <si>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</si>
  <si>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</si>
  <si>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</si>
  <si>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</si>
  <si>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</si>
  <si>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</si>
  <si>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</si>
  <si>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</si>
  <si>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</si>
  <si>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</si>
  <si>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</si>
  <si>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</si>
  <si>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</si>
  <si>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</si>
  <si>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</si>
  <si>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</si>
  <si>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</si>
  <si>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</si>
  <si>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</si>
  <si>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</si>
  <si>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</si>
  <si>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</si>
  <si>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</si>
  <si>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</si>
  <si>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</si>
  <si>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</si>
  <si>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</si>
  <si>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</si>
  <si>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</si>
  <si>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</si>
  <si>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</si>
  <si>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</si>
  <si>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</si>
  <si>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</si>
  <si>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</si>
  <si>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</si>
  <si>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</si>
  <si>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</si>
  <si>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</si>
  <si>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</si>
  <si>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</si>
  <si>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</si>
  <si>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</si>
  <si>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</si>
  <si>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</si>
  <si>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</si>
  <si>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</si>
  <si>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</si>
  <si>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</si>
  <si>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</si>
  <si>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</si>
  <si>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</si>
  <si>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</si>
  <si>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</si>
  <si>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</si>
  <si>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</si>
  <si>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</si>
  <si>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</si>
  <si>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</si>
  <si>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</si>
  <si>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</si>
  <si>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</si>
  <si>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</si>
  <si>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</si>
  <si>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</si>
  <si>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</si>
  <si>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</si>
  <si>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</si>
  <si>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</si>
  <si>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</si>
  <si>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</si>
  <si>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</si>
  <si>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</si>
  <si>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</si>
  <si>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</si>
  <si>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</si>
  <si>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</si>
  <si>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</si>
  <si>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</si>
  <si>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</si>
  <si>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</si>
  <si>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</si>
  <si>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</si>
  <si>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</si>
  <si>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</si>
  <si>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</si>
  <si>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</si>
  <si>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</si>
  <si>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</si>
  <si>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</si>
  <si>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</si>
  <si>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</si>
  <si>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</si>
  <si>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</si>
  <si>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</si>
  <si>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</si>
  <si>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</si>
  <si>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</si>
  <si>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</si>
  <si>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</si>
  <si>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</si>
  <si>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</si>
  <si>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</si>
  <si>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</si>
  <si>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</si>
  <si>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</si>
  <si>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</si>
  <si>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</si>
  <si>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</si>
  <si>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</si>
  <si>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</si>
  <si>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</si>
  <si>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</si>
  <si>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</si>
  <si>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</si>
  <si>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</si>
  <si>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</si>
  <si>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</si>
  <si>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</si>
  <si>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</si>
  <si>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</si>
  <si>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</si>
  <si>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</si>
  <si>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</si>
  <si>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</si>
  <si>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</si>
  <si>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</si>
  <si>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</si>
  <si>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</si>
  <si>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</si>
  <si>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</si>
  <si>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</si>
  <si>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</si>
  <si>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</si>
  <si>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</si>
  <si>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</si>
  <si>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</si>
  <si>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</si>
  <si>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</si>
  <si>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</si>
  <si>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</si>
  <si>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</si>
  <si>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</si>
  <si>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</si>
  <si>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</si>
  <si>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</si>
  <si>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</si>
  <si>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</si>
  <si>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</si>
  <si>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</si>
  <si>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</si>
  <si>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</si>
  <si>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</si>
  <si>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</si>
  <si>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</si>
  <si>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</si>
  <si>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</si>
  <si>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</si>
  <si>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</si>
  <si>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</si>
  <si>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</si>
  <si>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</si>
  <si>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</si>
  <si>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</si>
  <si>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</si>
  <si>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</si>
  <si>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</si>
  <si>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</si>
  <si>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</si>
  <si>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</si>
  <si>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</si>
  <si>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</si>
  <si>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</si>
  <si>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</si>
  <si>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</si>
  <si>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</si>
  <si>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</si>
  <si>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</si>
  <si>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</si>
  <si>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</si>
  <si>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</si>
  <si>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</si>
  <si>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</si>
  <si>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</si>
  <si>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</si>
  <si>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</si>
  <si>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</si>
  <si>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</si>
  <si>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</si>
  <si>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</si>
  <si>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</si>
  <si>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</si>
  <si>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</si>
  <si>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</si>
  <si>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</si>
  <si>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</si>
  <si>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</si>
  <si>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</si>
  <si>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</si>
  <si>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</si>
  <si>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</si>
  <si>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</si>
  <si>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</si>
  <si>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</si>
  <si>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</si>
  <si>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</si>
  <si>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</si>
  <si>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</si>
  <si>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</si>
  <si>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</si>
  <si>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</si>
  <si>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</si>
  <si>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</si>
  <si>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</si>
  <si>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</si>
  <si>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</si>
  <si>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</si>
  <si>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</si>
  <si>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</si>
  <si>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</si>
  <si>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</si>
  <si>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</si>
  <si>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</si>
  <si>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</si>
  <si>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</si>
  <si>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</si>
  <si>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</si>
  <si>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</si>
  <si>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</si>
  <si>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</si>
  <si>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</si>
  <si>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</si>
  <si>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</si>
  <si>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</si>
  <si>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</si>
  <si>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</si>
  <si>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</si>
  <si>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</si>
  <si>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</si>
  <si>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</si>
  <si>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</si>
  <si>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</si>
  <si>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</si>
  <si>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</si>
  <si>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</si>
  <si>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</si>
  <si>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</si>
  <si>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</si>
  <si>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</si>
  <si>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</si>
  <si>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</si>
  <si>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</si>
  <si>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</si>
  <si>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</si>
  <si>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</si>
  <si>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</si>
  <si>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</si>
  <si>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</si>
  <si>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</si>
  <si>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</si>
  <si>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</si>
  <si>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</si>
  <si>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</si>
  <si>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</si>
  <si>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</si>
  <si>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</si>
  <si>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</si>
  <si>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</si>
  <si>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</si>
  <si>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</si>
  <si>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</si>
  <si>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</si>
  <si>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</si>
  <si>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</si>
  <si>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</si>
  <si>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</si>
  <si>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</si>
  <si>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</si>
  <si>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</si>
  <si>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</si>
  <si>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</si>
  <si>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</si>
  <si>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</si>
  <si>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</si>
  <si>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</si>
  <si>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</si>
  <si>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</si>
  <si>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</si>
  <si>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</si>
  <si>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</si>
  <si>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</si>
  <si>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</si>
  <si>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</si>
  <si>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</si>
  <si>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</si>
  <si>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</si>
  <si>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</si>
  <si>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</si>
  <si>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</si>
  <si>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</si>
  <si>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</si>
  <si>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</si>
  <si>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</si>
  <si>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</si>
  <si>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</si>
  <si>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</si>
  <si>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</si>
  <si>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</si>
  <si>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</si>
  <si>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</si>
  <si>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</si>
  <si>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</si>
  <si>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</si>
  <si>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</si>
  <si>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</si>
  <si>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</si>
  <si>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</si>
  <si>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</si>
  <si>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</si>
  <si>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</si>
  <si>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</si>
  <si>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</si>
  <si>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</si>
  <si>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</si>
  <si>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</si>
  <si>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</si>
  <si>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</si>
  <si>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</si>
  <si>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</si>
  <si>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</si>
  <si>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</si>
  <si>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</si>
  <si>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</si>
  <si>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</si>
  <si>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</si>
  <si>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</si>
  <si>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</si>
  <si>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</si>
  <si>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</si>
  <si>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</si>
  <si>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</si>
  <si>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</si>
  <si>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</si>
  <si>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</si>
  <si>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</si>
  <si>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</si>
  <si>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</si>
  <si>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</si>
  <si>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</si>
  <si>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</si>
  <si>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</si>
  <si>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</si>
  <si>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</si>
  <si>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</si>
  <si>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</si>
  <si>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</si>
  <si>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</si>
  <si>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</si>
  <si>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</si>
  <si>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</si>
  <si>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</si>
  <si>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</si>
  <si>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</si>
  <si>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</si>
  <si>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</si>
  <si>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</si>
  <si>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</si>
  <si>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</si>
  <si>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</si>
  <si>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</si>
  <si>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</si>
  <si>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</si>
  <si>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</si>
  <si>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</si>
  <si>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</si>
  <si>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</si>
  <si>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</si>
  <si>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</si>
  <si>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</si>
  <si>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</si>
  <si>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</si>
  <si>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</si>
  <si>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</si>
  <si>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</si>
  <si>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</si>
  <si>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</si>
  <si>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</si>
  <si>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</si>
  <si>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</si>
  <si>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</si>
  <si>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</si>
  <si>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</si>
  <si>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</si>
  <si>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</si>
  <si>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</si>
  <si>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</si>
  <si>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</si>
  <si>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</si>
  <si>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</si>
  <si>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</si>
  <si>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</si>
  <si>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</si>
  <si>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</si>
  <si>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</si>
  <si>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</si>
  <si>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</si>
  <si>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</si>
  <si>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</si>
  <si>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</si>
  <si>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</si>
  <si>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</si>
  <si>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</si>
  <si>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</si>
  <si>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</si>
  <si>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</si>
  <si>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</si>
  <si>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</si>
  <si>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</si>
  <si>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</si>
  <si>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</si>
  <si>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</si>
  <si>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</si>
  <si>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</si>
  <si>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</si>
  <si>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</si>
  <si>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</si>
  <si>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</si>
  <si>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</si>
  <si>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</si>
  <si>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</si>
  <si>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</si>
  <si>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</si>
  <si>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</si>
  <si>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</si>
  <si>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</si>
  <si>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</si>
  <si>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</si>
  <si>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</si>
  <si>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</si>
  <si>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</si>
  <si>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</si>
  <si>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</si>
  <si>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</si>
  <si>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</si>
  <si>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</si>
  <si>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</si>
  <si>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</si>
  <si>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</si>
  <si>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</si>
  <si>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</si>
  <si>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</si>
  <si>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</si>
  <si>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</si>
  <si>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</si>
  <si>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</si>
  <si>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</si>
  <si>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</si>
  <si>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</si>
  <si>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</si>
  <si>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</si>
  <si>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</si>
  <si>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</si>
  <si>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</si>
  <si>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</si>
  <si>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</si>
  <si>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</si>
  <si>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</si>
  <si>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</si>
  <si>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</si>
  <si>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</si>
  <si>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</si>
  <si>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</si>
  <si>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</si>
  <si>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</si>
  <si>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</si>
  <si>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</si>
  <si>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</si>
  <si>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</si>
  <si>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</si>
  <si>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</si>
  <si>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</si>
  <si>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</si>
  <si>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</si>
  <si>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</si>
  <si>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</si>
  <si>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</si>
  <si>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</si>
  <si>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</si>
  <si>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</si>
  <si>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</si>
  <si>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</si>
  <si>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</si>
  <si>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</si>
  <si>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</si>
  <si>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</si>
  <si>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</si>
  <si>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</si>
  <si>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</si>
  <si>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</si>
  <si>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</si>
  <si>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</si>
  <si>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</si>
  <si>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</si>
  <si>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</si>
  <si>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</si>
  <si>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</si>
  <si>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</si>
  <si>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</si>
  <si>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</si>
  <si>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</si>
  <si>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</si>
  <si>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</si>
  <si>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</si>
  <si>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</si>
  <si>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</si>
  <si>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</si>
  <si>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</si>
  <si>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</si>
  <si>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</si>
  <si>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</si>
  <si>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</si>
  <si>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</si>
  <si>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</si>
  <si>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</si>
  <si>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</si>
  <si>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</si>
  <si>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</si>
  <si>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</si>
  <si>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</si>
  <si>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</si>
  <si>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</si>
  <si>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</si>
  <si>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</si>
  <si>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</si>
  <si>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</si>
  <si>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</si>
  <si>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</si>
  <si>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</si>
  <si>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</si>
  <si>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</si>
  <si>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</si>
  <si>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</si>
  <si>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</si>
  <si>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</si>
  <si>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</si>
  <si>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</si>
  <si>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</si>
  <si>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</si>
  <si>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</si>
  <si>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</si>
  <si>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</si>
  <si>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</si>
  <si>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</si>
  <si>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</si>
  <si>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</si>
  <si>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</si>
  <si>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</si>
  <si>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</si>
  <si>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</si>
  <si>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</si>
  <si>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</si>
  <si>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</si>
  <si>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</si>
  <si>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</si>
  <si>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</si>
  <si>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</si>
  <si>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</si>
  <si>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</si>
  <si>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</si>
  <si>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</si>
  <si>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</si>
  <si>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</si>
  <si>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</si>
  <si>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</si>
  <si>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</si>
  <si>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</si>
  <si>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</si>
  <si>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</si>
  <si>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</si>
  <si>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</si>
  <si>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</si>
  <si>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</si>
  <si>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</si>
  <si>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</si>
  <si>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</si>
  <si>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</si>
  <si>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</si>
  <si>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</si>
  <si>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</si>
  <si>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</si>
  <si>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</si>
  <si>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</si>
  <si>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</si>
  <si>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</si>
  <si>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</si>
  <si>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</si>
  <si>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</si>
  <si>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</si>
  <si>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</si>
  <si>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</si>
  <si>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</si>
  <si>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</si>
  <si>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</si>
  <si>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</si>
  <si>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</si>
  <si>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</si>
  <si>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</si>
  <si>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</si>
  <si>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</si>
  <si>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</si>
  <si>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</si>
  <si>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</si>
  <si>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</si>
  <si>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</si>
  <si>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</si>
  <si>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</si>
  <si>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</si>
  <si>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</si>
  <si>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</si>
  <si>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</si>
  <si>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</si>
  <si>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</si>
  <si>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</si>
  <si>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</si>
  <si>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</si>
  <si>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</si>
  <si>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</si>
  <si>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</si>
  <si>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</si>
  <si>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</si>
  <si>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</si>
  <si>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</si>
  <si>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</si>
  <si>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</si>
  <si>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</si>
  <si>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</si>
  <si>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</si>
  <si>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</si>
  <si>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</si>
  <si>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</si>
  <si>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</si>
  <si>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</si>
  <si>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</si>
  <si>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</si>
  <si>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</si>
  <si>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</si>
  <si>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</si>
  <si>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</si>
  <si>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</si>
  <si>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</si>
  <si>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</si>
  <si>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</si>
  <si>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</si>
  <si>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</si>
  <si>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</si>
  <si>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</si>
  <si>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</si>
  <si>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</si>
  <si>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</si>
  <si>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</si>
  <si>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</si>
  <si>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</si>
  <si>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</si>
  <si>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</si>
  <si>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</si>
  <si>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</si>
  <si>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</si>
  <si>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</si>
  <si>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</si>
  <si>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</si>
  <si>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</si>
  <si>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</si>
  <si>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</si>
  <si>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</si>
  <si>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</si>
  <si>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</si>
  <si>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</si>
  <si>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</si>
  <si>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</si>
  <si>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</si>
  <si>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</si>
  <si>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</si>
  <si>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</si>
  <si>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</si>
  <si>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</si>
  <si>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</si>
  <si>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</si>
  <si>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</si>
  <si>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</si>
  <si>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</si>
  <si>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</si>
  <si>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</si>
  <si>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</si>
  <si>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</si>
  <si>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</si>
  <si>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</si>
  <si>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</si>
  <si>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</si>
  <si>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</si>
  <si>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</si>
  <si>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</si>
  <si>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</si>
  <si>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</si>
  <si>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</si>
  <si>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</si>
  <si>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</si>
  <si>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</si>
  <si>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</si>
  <si>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</si>
  <si>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</si>
  <si>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</si>
  <si>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</si>
  <si>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</si>
  <si>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</si>
  <si>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</si>
  <si>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</si>
  <si>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</si>
  <si>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</si>
  <si>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</si>
  <si>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</si>
  <si>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</si>
  <si>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</si>
  <si>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</si>
  <si>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</si>
  <si>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</si>
  <si>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</si>
  <si>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</si>
  <si>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</si>
  <si>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</si>
  <si>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</si>
  <si>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</si>
  <si>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</si>
  <si>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</si>
  <si>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</si>
  <si>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</si>
  <si>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</si>
  <si>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</si>
  <si>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</si>
  <si>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</si>
  <si>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</si>
  <si>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</si>
  <si>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</si>
  <si>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</si>
  <si>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</si>
  <si>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</si>
  <si>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</si>
  <si>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</si>
  <si>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</si>
  <si>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</si>
  <si>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</si>
  <si>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</si>
  <si>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</si>
  <si>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</si>
  <si>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</si>
  <si>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</si>
  <si>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</si>
  <si>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</si>
  <si>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</si>
  <si>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</si>
  <si>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</si>
  <si>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</si>
  <si>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</si>
  <si>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</si>
  <si>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</si>
  <si>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</si>
  <si>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</si>
  <si>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</si>
  <si>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</si>
  <si>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</si>
  <si>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</si>
  <si>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</si>
  <si>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</si>
  <si>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</si>
  <si>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</si>
  <si>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</si>
  <si>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</si>
  <si>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</si>
  <si>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</si>
  <si>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</si>
  <si>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</si>
  <si>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</si>
  <si>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</si>
  <si>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</si>
  <si>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</si>
  <si>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</si>
  <si>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</si>
  <si>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</si>
  <si>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</si>
  <si>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</si>
  <si>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</si>
  <si>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</si>
  <si>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</si>
  <si>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</si>
  <si>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</si>
  <si>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</si>
  <si>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</si>
  <si>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</si>
  <si>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</si>
  <si>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</si>
  <si>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</si>
  <si>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</si>
  <si>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</si>
  <si>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</si>
  <si>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</si>
  <si>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</si>
  <si>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</si>
  <si>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</si>
  <si>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</si>
  <si>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</si>
  <si>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</si>
  <si>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</si>
  <si>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</si>
  <si>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</si>
  <si>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</si>
  <si>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</si>
  <si>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</si>
  <si>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</si>
  <si>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</si>
  <si>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</si>
  <si>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</si>
  <si>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</si>
  <si>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</si>
  <si>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</si>
  <si>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</si>
  <si>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</si>
  <si>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</si>
  <si>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</si>
  <si>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</si>
  <si>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</si>
  <si>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</si>
  <si>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</si>
  <si>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</si>
  <si>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</si>
  <si>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</si>
  <si>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</si>
  <si>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</si>
  <si>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</si>
  <si>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</si>
  <si>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</si>
  <si>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</si>
  <si>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</si>
  <si>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</si>
  <si>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</si>
  <si>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</si>
  <si>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</si>
  <si>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</si>
  <si>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</si>
  <si>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</si>
  <si>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</si>
  <si>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</si>
  <si>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</si>
  <si>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</si>
  <si>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</si>
  <si>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</si>
  <si>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</si>
  <si>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</si>
  <si>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</si>
  <si>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</si>
  <si>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</si>
  <si>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</si>
  <si>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</si>
  <si>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</si>
  <si>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</si>
  <si>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</si>
  <si>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</si>
  <si>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</si>
  <si>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</si>
  <si>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</si>
  <si>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</si>
  <si>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</si>
  <si>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</si>
  <si>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</si>
  <si>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</si>
  <si>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</si>
  <si>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</si>
  <si>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</si>
  <si>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</si>
  <si>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</si>
  <si>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</si>
  <si>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</si>
  <si>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</si>
  <si>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</si>
  <si>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</si>
  <si>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</si>
  <si>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</si>
  <si>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</si>
  <si>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</si>
  <si>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</si>
  <si>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</si>
  <si>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</si>
  <si>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</si>
  <si>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</si>
  <si>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</si>
  <si>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</si>
  <si>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</si>
  <si>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</si>
  <si>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</si>
  <si>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</si>
  <si>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</si>
  <si>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</si>
  <si>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</si>
  <si>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</si>
  <si>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</si>
  <si>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</si>
  <si>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</si>
  <si>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</si>
  <si>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</si>
  <si>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</si>
  <si>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</si>
  <si>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</si>
  <si>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</si>
  <si>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</si>
  <si>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</si>
  <si>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</si>
  <si>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</si>
  <si>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</si>
  <si>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</si>
  <si>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</si>
  <si>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</si>
  <si>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</si>
  <si>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</si>
  <si>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</si>
  <si>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</si>
  <si>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</si>
  <si>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</si>
  <si>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</si>
  <si>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</si>
  <si>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</si>
  <si>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</si>
  <si>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</si>
  <si>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</si>
  <si>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</si>
  <si>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</si>
  <si>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</si>
  <si>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</si>
  <si>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</si>
  <si>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</si>
  <si>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</si>
  <si>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</si>
  <si>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</si>
  <si>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</si>
  <si>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</si>
  <si>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</si>
  <si>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</si>
  <si>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</si>
  <si>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</si>
  <si>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</si>
  <si>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</si>
  <si>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</si>
  <si>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</si>
  <si>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</si>
  <si>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</si>
  <si>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</si>
  <si>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</si>
  <si>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</si>
  <si>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</si>
  <si>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</si>
  <si>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</si>
  <si>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</si>
  <si>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</si>
  <si>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</si>
  <si>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</si>
  <si>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</si>
  <si>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</si>
  <si>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</si>
  <si>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</si>
  <si>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</si>
  <si>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</si>
  <si>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</si>
  <si>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</si>
  <si>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</si>
  <si>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</si>
  <si>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</si>
  <si>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</si>
  <si>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</si>
  <si>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</si>
  <si>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</si>
  <si>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</si>
  <si>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</si>
  <si>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</si>
  <si>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</si>
  <si>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</si>
  <si>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</si>
  <si>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</si>
  <si>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</si>
  <si>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</si>
  <si>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</si>
  <si>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</si>
  <si>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</si>
  <si>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</si>
  <si>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</si>
  <si>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</si>
  <si>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</si>
  <si>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</si>
  <si>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</si>
  <si>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</si>
  <si>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</si>
  <si>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</si>
  <si>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</si>
  <si>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</si>
  <si>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</si>
  <si>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</si>
  <si>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</si>
  <si>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</si>
  <si>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</si>
  <si>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</si>
  <si>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</si>
  <si>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</si>
  <si>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</si>
  <si>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</si>
  <si>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</si>
  <si>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</si>
  <si>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</si>
  <si>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</si>
  <si>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</si>
  <si>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</si>
  <si>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</si>
  <si>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</si>
  <si>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</si>
  <si>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</si>
  <si>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</si>
  <si>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</si>
  <si>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</si>
  <si>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</si>
  <si>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</si>
  <si>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</si>
  <si>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</si>
  <si>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</si>
  <si>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</si>
  <si>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</si>
  <si>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</si>
  <si>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</si>
  <si>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</si>
  <si>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</si>
  <si>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</si>
  <si>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</si>
  <si>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</si>
  <si>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</si>
  <si>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</si>
  <si>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</si>
  <si>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</si>
  <si>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</si>
  <si>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</si>
  <si>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</si>
  <si>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</si>
  <si>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</si>
  <si>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</si>
  <si>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</si>
  <si>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</si>
  <si>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</si>
  <si>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</si>
  <si>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</si>
  <si>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</si>
  <si>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</si>
  <si>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</si>
  <si>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</si>
  <si>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</si>
  <si>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</si>
  <si>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</si>
  <si>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</si>
  <si>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</si>
  <si>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</si>
  <si>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</si>
  <si>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</si>
  <si>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</si>
  <si>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</si>
  <si>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</si>
  <si>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</si>
  <si>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</si>
  <si>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</si>
  <si>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</si>
  <si>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</si>
  <si>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</si>
  <si>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</si>
  <si>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</si>
  <si>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</si>
  <si>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</si>
  <si>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</si>
  <si>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</si>
  <si>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</si>
  <si>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</si>
  <si>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</si>
  <si>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</si>
  <si>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</si>
  <si>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</si>
  <si>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</si>
  <si>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</si>
  <si>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</si>
  <si>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</si>
  <si>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</si>
  <si>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</si>
  <si>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</si>
  <si>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</si>
  <si>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</si>
  <si>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</si>
  <si>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</si>
  <si>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</si>
  <si>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</si>
  <si>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</si>
  <si>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</si>
  <si>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</si>
  <si>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</si>
  <si>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</si>
  <si>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</si>
  <si>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</si>
  <si>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</si>
  <si>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</si>
  <si>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</si>
  <si>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</si>
  <si>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</si>
  <si>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</si>
  <si>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</si>
  <si>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</si>
  <si>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</si>
  <si>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</si>
  <si>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</si>
  <si>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</si>
  <si>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</si>
  <si>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</si>
  <si>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</si>
  <si>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</si>
  <si>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</si>
  <si>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</si>
  <si>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</si>
  <si>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</si>
  <si>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</si>
  <si>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</si>
  <si>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</si>
  <si>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</si>
  <si>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</si>
  <si>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</si>
  <si>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</si>
  <si>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</si>
  <si>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</si>
  <si>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</si>
  <si>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</si>
  <si>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</si>
  <si>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</si>
  <si>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</si>
  <si>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</si>
  <si>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</si>
  <si>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</si>
  <si>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</si>
  <si>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</si>
  <si>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</si>
  <si>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</si>
  <si>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</si>
  <si>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</si>
  <si>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</si>
  <si>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</si>
  <si>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</si>
  <si>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</si>
  <si>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</si>
  <si>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</si>
  <si>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</si>
  <si>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</si>
  <si>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</si>
  <si>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</si>
  <si>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</si>
  <si>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</si>
  <si>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</si>
  <si>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</si>
  <si>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</si>
  <si>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</si>
  <si>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</si>
  <si>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</si>
  <si>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</si>
  <si>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</si>
  <si>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</si>
  <si>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</si>
  <si>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</si>
  <si>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</si>
  <si>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</si>
  <si>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</si>
  <si>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</si>
  <si>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</si>
  <si>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</si>
  <si>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</si>
  <si>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</si>
  <si>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</si>
  <si>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</si>
  <si>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</si>
  <si>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</si>
  <si>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</si>
  <si>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</si>
  <si>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</si>
  <si>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</si>
  <si>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</si>
  <si>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</si>
  <si>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</si>
  <si>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</si>
  <si>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</si>
  <si>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</si>
  <si>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</si>
  <si>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</si>
  <si>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</si>
  <si>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</si>
  <si>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</si>
  <si>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</si>
  <si>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</si>
  <si>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</si>
  <si>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</si>
  <si>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</si>
  <si>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</si>
  <si>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</si>
  <si>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</si>
  <si>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</si>
  <si>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</si>
  <si>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</si>
  <si>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</si>
  <si>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</si>
  <si>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</si>
  <si>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</si>
  <si>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</si>
  <si>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</si>
  <si>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</si>
  <si>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</si>
  <si>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</si>
  <si>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</si>
  <si>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</si>
  <si>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</si>
  <si>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</si>
  <si>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</si>
  <si>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</si>
  <si>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</si>
  <si>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</si>
  <si>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</si>
  <si>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</si>
  <si>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</si>
  <si>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</si>
  <si>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</si>
  <si>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</si>
  <si>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</si>
  <si>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</si>
  <si>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</si>
  <si>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</si>
  <si>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</si>
  <si>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</si>
  <si>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</si>
  <si>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</si>
  <si>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</si>
  <si>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</si>
  <si>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</si>
  <si>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</si>
  <si>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</si>
  <si>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</si>
  <si>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</si>
  <si>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</si>
  <si>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</si>
  <si>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</si>
  <si>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</si>
  <si>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</si>
  <si>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</si>
  <si>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</si>
  <si>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</si>
  <si>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</si>
  <si>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</si>
  <si>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</si>
  <si>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</si>
  <si>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</si>
  <si>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</si>
  <si>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</si>
  <si>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</si>
  <si>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</si>
  <si>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</si>
  <si>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</si>
  <si>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</si>
  <si>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</si>
  <si>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</si>
  <si>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</si>
  <si>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</si>
  <si>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</si>
  <si>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</si>
  <si>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</si>
  <si>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</si>
  <si>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</si>
  <si>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</si>
  <si>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</si>
  <si>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</si>
  <si>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</si>
  <si>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</si>
  <si>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</si>
  <si>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</si>
  <si>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</si>
  <si>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</si>
  <si>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</si>
  <si>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</si>
  <si>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</si>
  <si>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</si>
  <si>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</si>
  <si>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</si>
  <si>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</si>
  <si>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</si>
  <si>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</si>
  <si>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</si>
  <si>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</si>
  <si>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</si>
  <si>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</si>
  <si>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</si>
  <si>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</si>
  <si>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</si>
  <si>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</si>
  <si>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</si>
  <si>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</si>
  <si>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</si>
  <si>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</si>
  <si>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</si>
  <si>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</si>
  <si>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</si>
  <si>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</si>
  <si>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</si>
  <si>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</si>
  <si>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</si>
  <si>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</si>
  <si>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</si>
  <si>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</si>
  <si>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</si>
  <si>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</si>
  <si>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</si>
  <si>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</si>
  <si>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</si>
  <si>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</si>
  <si>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</si>
  <si>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</si>
  <si>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</si>
  <si>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</si>
  <si>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</si>
  <si>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</si>
  <si>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</si>
  <si>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</si>
  <si>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</si>
  <si>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</si>
  <si>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</si>
  <si>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</si>
  <si>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</si>
  <si>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</si>
  <si>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</si>
  <si>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</si>
  <si>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</si>
  <si>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</si>
  <si>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</si>
  <si>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</si>
  <si>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</si>
  <si>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</si>
  <si>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</si>
  <si>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</si>
  <si>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</si>
  <si>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</si>
  <si>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</si>
  <si>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</si>
  <si>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</si>
  <si>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</si>
  <si>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</si>
  <si>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</si>
  <si>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</si>
  <si>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</si>
  <si>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</si>
  <si>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</si>
  <si>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</si>
  <si>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</si>
  <si>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</si>
  <si>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</si>
  <si>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</si>
  <si>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</si>
  <si>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</si>
  <si>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</si>
  <si>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</si>
  <si>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</si>
  <si>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</si>
  <si>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</si>
  <si>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</si>
  <si>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</si>
  <si>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</si>
  <si>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</si>
  <si>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</si>
  <si>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</si>
  <si>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</si>
  <si>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</si>
  <si>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</si>
  <si>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</si>
  <si>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</si>
  <si>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</si>
  <si>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</si>
  <si>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</si>
  <si>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</si>
  <si>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</si>
  <si>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</si>
  <si>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</si>
  <si>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</si>
  <si>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</si>
  <si>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</si>
  <si>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</si>
  <si>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</si>
  <si>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</si>
  <si>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</si>
  <si>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</si>
  <si>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</si>
  <si>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</si>
  <si>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</si>
  <si>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</si>
  <si>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</si>
  <si>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</si>
  <si>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</si>
  <si>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</si>
  <si>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</si>
  <si>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</si>
  <si>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</si>
  <si>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</si>
  <si>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</si>
  <si>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</si>
  <si>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</si>
  <si>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</si>
  <si>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</si>
  <si>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</si>
  <si>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</si>
  <si>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</si>
  <si>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</si>
  <si>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</si>
  <si>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</si>
  <si>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</si>
  <si>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</si>
  <si>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</si>
  <si>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</si>
  <si>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</si>
  <si>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</si>
  <si>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</si>
  <si>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</si>
  <si>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</si>
  <si>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</si>
  <si>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</si>
  <si>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</si>
  <si>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</si>
  <si>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</si>
  <si>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</si>
  <si>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</si>
  <si>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</si>
  <si>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</si>
  <si>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</si>
  <si>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</si>
  <si>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</si>
  <si>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</si>
  <si>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</si>
  <si>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</si>
  <si>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</si>
  <si>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</si>
  <si>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</si>
  <si>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</si>
  <si>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</si>
  <si>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</si>
  <si>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</si>
  <si>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</si>
  <si>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</si>
  <si>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</si>
  <si>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</si>
  <si>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</si>
  <si>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</si>
  <si>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</si>
  <si>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</si>
  <si>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</si>
  <si>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</si>
  <si>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</si>
  <si>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</si>
  <si>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</si>
  <si>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</si>
  <si>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</si>
  <si>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</si>
  <si>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</si>
  <si>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</si>
  <si>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</si>
  <si>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</si>
  <si>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</si>
  <si>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</si>
  <si>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</si>
  <si>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</si>
  <si>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</si>
  <si>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</si>
  <si>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</si>
  <si>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</si>
  <si>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</si>
  <si>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</si>
  <si>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</si>
  <si>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</si>
  <si>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</si>
  <si>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</si>
  <si>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</si>
  <si>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</si>
  <si>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</si>
  <si>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</si>
  <si>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</si>
  <si>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</si>
  <si>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</si>
  <si>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</si>
  <si>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</si>
  <si>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</si>
  <si>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</si>
  <si>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</si>
  <si>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</si>
  <si>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</si>
  <si>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</si>
  <si>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</si>
  <si>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</si>
  <si>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</si>
  <si>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</si>
  <si>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</si>
  <si>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</si>
  <si>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</si>
  <si>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</si>
  <si>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</si>
  <si>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</si>
  <si>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</si>
  <si>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</si>
  <si>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</si>
  <si>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</si>
  <si>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</si>
  <si>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</si>
  <si>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</si>
  <si>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</si>
  <si>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</si>
  <si>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</si>
  <si>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</si>
  <si>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</si>
  <si>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</si>
  <si>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</si>
  <si>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</si>
  <si>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</si>
  <si>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</si>
  <si>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</si>
  <si>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</si>
  <si>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</si>
  <si>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</si>
  <si>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</si>
  <si>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</si>
  <si>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</si>
  <si>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</si>
  <si>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</si>
  <si>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</si>
  <si>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</si>
  <si>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</si>
  <si>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</si>
  <si>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</si>
  <si>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</si>
  <si>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</si>
  <si>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</si>
  <si>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</si>
  <si>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</si>
  <si>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</si>
  <si>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</si>
  <si>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</si>
  <si>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</si>
  <si>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</si>
  <si>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</si>
  <si>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</si>
  <si>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</si>
  <si>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</si>
  <si>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</si>
  <si>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</si>
  <si>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</si>
  <si>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</si>
  <si>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</si>
  <si>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</si>
  <si>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</si>
  <si>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</si>
  <si>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</si>
  <si>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</si>
  <si>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</si>
  <si>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</si>
  <si>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</si>
  <si>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</si>
  <si>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</si>
  <si>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</si>
  <si>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</si>
  <si>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</si>
  <si>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</si>
  <si>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</si>
  <si>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</si>
  <si>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</si>
  <si>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</si>
  <si>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</si>
  <si>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</si>
  <si>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</si>
  <si>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</si>
  <si>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</si>
  <si>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</si>
  <si>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</si>
  <si>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</si>
  <si>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</si>
  <si>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</si>
  <si>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</si>
  <si>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</si>
  <si>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</si>
  <si>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</si>
  <si>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</si>
  <si>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</si>
  <si>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</si>
  <si>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</si>
  <si>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</si>
  <si>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</si>
  <si>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</si>
  <si>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</si>
  <si>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</si>
  <si>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</si>
  <si>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</si>
  <si>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</si>
  <si>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</si>
  <si>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</si>
  <si>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</si>
  <si>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</si>
  <si>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</si>
  <si>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</si>
  <si>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</si>
  <si>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</si>
  <si>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</si>
  <si>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</si>
  <si>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</si>
  <si>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</si>
  <si>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</si>
  <si>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</si>
  <si>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</si>
  <si>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</si>
  <si>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</si>
  <si>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</si>
  <si>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</si>
  <si>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</si>
  <si>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</si>
  <si>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</si>
  <si>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</si>
  <si>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</si>
  <si>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</si>
  <si>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</si>
  <si>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</si>
  <si>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</si>
  <si>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</si>
  <si>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</si>
  <si>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</si>
  <si>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</si>
  <si>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</si>
  <si>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</si>
  <si>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</si>
  <si>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</si>
  <si>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</si>
  <si>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</si>
  <si>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</si>
  <si>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</si>
  <si>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</si>
  <si>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</si>
  <si>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</si>
  <si>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</si>
  <si>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</si>
  <si>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</si>
  <si>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</si>
  <si>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</si>
  <si>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</si>
  <si>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</si>
  <si>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</si>
  <si>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</si>
  <si>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</si>
  <si>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</si>
  <si>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</si>
  <si>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</si>
  <si>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</si>
  <si>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</si>
  <si>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</si>
  <si>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</si>
  <si>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</si>
  <si>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</si>
  <si>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</si>
  <si>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</si>
  <si>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</si>
  <si>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</si>
  <si>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</si>
  <si>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</si>
  <si>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</si>
  <si>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</si>
  <si>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</si>
  <si>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</si>
  <si>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</si>
  <si>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</si>
  <si>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</si>
  <si>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</si>
  <si>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</si>
  <si>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</si>
  <si>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</si>
  <si>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</si>
  <si>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</si>
  <si>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</si>
  <si>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</si>
  <si>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</si>
  <si>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</si>
  <si>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</si>
  <si>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</si>
  <si>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</si>
  <si>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</si>
  <si>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</si>
  <si>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</si>
  <si>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</si>
  <si>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</si>
  <si>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</si>
  <si>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</si>
  <si>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</si>
  <si>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</si>
  <si>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</si>
  <si>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</si>
  <si>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</si>
  <si>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</si>
  <si>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</si>
  <si>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</si>
  <si>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</si>
  <si>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</si>
  <si>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</si>
  <si>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</si>
  <si>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</si>
  <si>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</si>
  <si>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</si>
  <si>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</si>
  <si>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</si>
  <si>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</si>
  <si>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</si>
  <si>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</si>
  <si>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</si>
  <si>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</si>
  <si>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</si>
  <si>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</si>
  <si>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</si>
  <si>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</si>
  <si>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</si>
  <si>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</si>
  <si>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</si>
  <si>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</si>
  <si>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</si>
  <si>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</si>
  <si>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</si>
  <si>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</si>
  <si>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</si>
  <si>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</si>
  <si>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</si>
  <si>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</si>
  <si>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</si>
  <si>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</si>
  <si>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</si>
  <si>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</si>
  <si>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</si>
  <si>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</si>
  <si>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</si>
  <si>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</si>
  <si>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</si>
  <si>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</si>
  <si>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</si>
  <si>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</si>
  <si>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</si>
  <si>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</si>
  <si>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</si>
  <si>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</si>
  <si>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</si>
  <si>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</si>
  <si>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</si>
  <si>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</si>
  <si>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</si>
  <si>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</si>
  <si>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</si>
  <si>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</si>
  <si>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</si>
  <si>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</si>
  <si>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</si>
  <si>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</si>
  <si>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</si>
  <si>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</si>
  <si>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</si>
  <si>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</si>
  <si>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</si>
  <si>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</si>
  <si>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</si>
  <si>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</si>
  <si>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</si>
  <si>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</si>
  <si>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</si>
  <si>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</si>
  <si>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</si>
  <si>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</si>
  <si>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</si>
  <si>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</si>
  <si>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</si>
  <si>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</si>
  <si>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</si>
  <si>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</si>
  <si>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</si>
  <si>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</si>
  <si>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</si>
  <si>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</si>
  <si>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</si>
  <si>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</si>
  <si>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</si>
  <si>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</si>
  <si>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</si>
  <si>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</si>
  <si>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</si>
  <si>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</si>
  <si>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</si>
  <si>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</si>
  <si>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</si>
  <si>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</si>
  <si>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</si>
  <si>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</si>
  <si>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</si>
  <si>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</si>
  <si>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</si>
  <si>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</si>
  <si>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</si>
  <si>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</si>
  <si>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</si>
  <si>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</si>
  <si>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</si>
  <si>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</si>
  <si>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</si>
  <si>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</si>
  <si>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</si>
  <si>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</si>
  <si>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</si>
  <si>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</si>
  <si>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</si>
  <si>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</si>
  <si>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</si>
  <si>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</si>
  <si>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</si>
  <si>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</si>
  <si>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</si>
  <si>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</si>
  <si>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</si>
  <si>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</si>
  <si>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</si>
  <si>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</si>
  <si>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</si>
  <si>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</si>
  <si>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</si>
  <si>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</si>
  <si>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</si>
  <si>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</si>
  <si>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</si>
  <si>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</si>
  <si>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</si>
  <si>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</si>
  <si>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</si>
  <si>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</si>
  <si>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</si>
  <si>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</si>
  <si>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</si>
  <si>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</si>
  <si>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</si>
  <si>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</si>
  <si>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</si>
  <si>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</si>
  <si>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</si>
  <si>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</si>
  <si>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</si>
  <si>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</si>
  <si>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</si>
  <si>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</si>
  <si>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</si>
  <si>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</si>
  <si>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</si>
  <si>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</si>
  <si>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</si>
  <si>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</si>
  <si>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</si>
  <si>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</si>
  <si>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</si>
  <si>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</si>
  <si>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</si>
  <si>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</si>
  <si>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</si>
  <si>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</si>
  <si>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</si>
  <si>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</si>
  <si>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</si>
  <si>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</si>
  <si>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</si>
  <si>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</si>
  <si>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</si>
  <si>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</si>
  <si>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</si>
  <si>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</si>
  <si>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</si>
  <si>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</si>
  <si>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</si>
  <si>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</si>
  <si>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</si>
  <si>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</si>
  <si>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</si>
  <si>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</si>
  <si>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</si>
  <si>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</si>
  <si>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</si>
  <si>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</si>
  <si>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</si>
  <si>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</si>
  <si>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</si>
  <si>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</si>
  <si>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</si>
  <si>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</si>
  <si>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</si>
  <si>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</si>
  <si>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</si>
  <si>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</si>
  <si>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</si>
  <si>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</si>
  <si>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</si>
  <si>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</si>
  <si>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</si>
  <si>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</si>
  <si>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</si>
  <si>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</si>
  <si>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</si>
  <si>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</si>
  <si>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</si>
  <si>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</si>
  <si>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</si>
  <si>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</si>
  <si>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</si>
  <si>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</si>
  <si>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</si>
  <si>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</si>
  <si>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</si>
  <si>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</si>
  <si>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</si>
  <si>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</si>
  <si>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</si>
  <si>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</si>
  <si>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</si>
  <si>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</si>
  <si>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</si>
  <si>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</si>
  <si>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</si>
  <si>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</si>
  <si>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</si>
  <si>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</si>
  <si>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</si>
  <si>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</si>
  <si>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</si>
  <si>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</si>
  <si>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</si>
  <si>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</si>
  <si>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</si>
  <si>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</si>
  <si>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</si>
  <si>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</si>
  <si>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</si>
  <si>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</si>
  <si>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</si>
  <si>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</si>
  <si>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</si>
  <si>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</si>
  <si>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</si>
  <si>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</si>
  <si>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</si>
  <si>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</si>
  <si>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</si>
  <si>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</si>
  <si>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</si>
  <si>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</si>
  <si>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</si>
  <si>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</si>
  <si>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</si>
  <si>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</si>
  <si>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</si>
  <si>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</si>
  <si>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</si>
  <si>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</si>
  <si>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</si>
  <si>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</si>
  <si>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</si>
  <si>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</si>
  <si>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</si>
  <si>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</si>
  <si>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</si>
  <si>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</si>
  <si>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</si>
  <si>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</si>
  <si>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</si>
  <si>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</si>
  <si>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</si>
  <si>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</si>
  <si>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</si>
  <si>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</si>
  <si>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</si>
  <si>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</si>
  <si>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</si>
  <si>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</si>
  <si>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</si>
  <si>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</si>
  <si>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</si>
  <si>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</si>
  <si>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</si>
  <si>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</si>
  <si>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</si>
  <si>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</si>
  <si>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</si>
  <si>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</si>
  <si>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</si>
  <si>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</si>
  <si>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</si>
  <si>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</si>
  <si>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</si>
  <si>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</si>
  <si>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</si>
  <si>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</si>
  <si>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</si>
  <si>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</si>
  <si>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</si>
  <si>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</si>
  <si>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</si>
  <si>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</si>
  <si>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</si>
  <si>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</si>
  <si>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</si>
  <si>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</si>
  <si>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</si>
  <si>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</si>
  <si>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</si>
  <si>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</si>
  <si>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</si>
  <si>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</si>
  <si>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</si>
  <si>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</si>
  <si>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</si>
  <si>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</si>
  <si>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</si>
  <si>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</si>
  <si>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</si>
  <si>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</si>
  <si>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</si>
  <si>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</si>
  <si>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</si>
  <si>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</si>
  <si>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</si>
  <si>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</si>
  <si>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</si>
  <si>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</si>
  <si>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</si>
  <si>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</si>
  <si>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</si>
  <si>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</si>
  <si>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</si>
  <si>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</si>
  <si>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</si>
  <si>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</si>
  <si>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</si>
  <si>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</si>
  <si>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</si>
  <si>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</si>
  <si>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</si>
  <si>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</si>
  <si>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</si>
  <si>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</si>
  <si>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</si>
  <si>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</si>
  <si>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</si>
  <si>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</si>
  <si>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</si>
  <si>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</si>
  <si>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</si>
  <si>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</si>
  <si>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</si>
  <si>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</si>
  <si>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</si>
  <si>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</si>
  <si>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</si>
  <si>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</si>
  <si>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</si>
  <si>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</si>
  <si>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</si>
  <si>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</si>
  <si>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</si>
  <si>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</si>
  <si>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</si>
  <si>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</si>
  <si>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</si>
  <si>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</si>
  <si>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</si>
  <si>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</si>
  <si>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</si>
  <si>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</si>
  <si>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</si>
  <si>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</si>
  <si>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</si>
  <si>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</si>
  <si>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</si>
  <si>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</si>
  <si>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</si>
  <si>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</si>
  <si>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</si>
  <si>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</si>
  <si>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</si>
  <si>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</si>
  <si>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</si>
  <si>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</si>
  <si>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</si>
  <si>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</si>
  <si>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</si>
  <si>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</si>
  <si>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</si>
  <si>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</si>
  <si>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</si>
  <si>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</si>
  <si>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</si>
  <si>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</si>
  <si>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</si>
  <si>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</si>
  <si>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</si>
  <si>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</si>
  <si>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</si>
  <si>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</si>
  <si>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</si>
  <si>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</si>
  <si>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</si>
  <si>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</si>
  <si>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</si>
  <si>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</si>
  <si>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</si>
  <si>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</si>
  <si>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</si>
  <si>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</si>
  <si>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</si>
  <si>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</si>
  <si>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</si>
  <si>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</si>
  <si>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</si>
  <si>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</si>
  <si>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</si>
  <si>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</si>
  <si>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</si>
  <si>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</si>
  <si>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</si>
  <si>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</si>
  <si>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</si>
  <si>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</si>
  <si>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</si>
  <si>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</si>
  <si>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</si>
  <si>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</si>
  <si>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</si>
  <si>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</si>
  <si>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</si>
  <si>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</si>
  <si>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</si>
  <si>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</si>
  <si>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</si>
  <si>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</si>
  <si>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</si>
  <si>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</si>
  <si>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</si>
  <si>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</si>
  <si>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</si>
  <si>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</si>
  <si>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</si>
  <si>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</si>
  <si>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</si>
  <si>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</si>
  <si>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</si>
  <si>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</si>
  <si>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</si>
  <si>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</si>
  <si>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</si>
  <si>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</si>
  <si>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</si>
  <si>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</si>
  <si>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</si>
  <si>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</si>
  <si>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</si>
  <si>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</si>
  <si>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</si>
  <si>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</si>
  <si>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</si>
  <si>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</si>
  <si>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</si>
  <si>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</si>
  <si>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</si>
  <si>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</si>
  <si>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</si>
  <si>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</si>
  <si>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</si>
  <si>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</si>
  <si>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</si>
  <si>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</si>
  <si>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</si>
  <si>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</si>
  <si>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</si>
  <si>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</si>
  <si>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</si>
  <si>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</si>
  <si>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</si>
  <si>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</si>
  <si>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</si>
  <si>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</si>
  <si>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</si>
  <si>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</si>
  <si>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</si>
  <si>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</si>
  <si>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</si>
  <si>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</si>
  <si>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</si>
  <si>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</si>
  <si>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</si>
  <si>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</si>
  <si>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</si>
  <si>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</si>
  <si>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</si>
  <si>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</si>
  <si>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</si>
  <si>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</si>
  <si>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</si>
  <si>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</si>
  <si>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</si>
  <si>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</si>
  <si>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</si>
  <si>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</si>
  <si>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</si>
  <si>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</si>
  <si>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</si>
  <si>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</si>
  <si>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</si>
  <si>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</si>
  <si>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</si>
  <si>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</si>
  <si>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</si>
  <si>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</si>
  <si>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</si>
  <si>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</si>
  <si>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</si>
  <si>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</si>
  <si>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</si>
  <si>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</si>
  <si>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</si>
  <si>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</si>
  <si>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</si>
  <si>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</si>
  <si>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</si>
  <si>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</si>
  <si>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</si>
  <si>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</si>
  <si>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</si>
  <si>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</si>
  <si>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</si>
  <si>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</si>
  <si>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</si>
  <si>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</si>
  <si>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</si>
  <si>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</si>
  <si>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</si>
  <si>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</si>
  <si>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</si>
  <si>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</si>
  <si>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</si>
  <si>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</si>
  <si>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</si>
  <si>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</si>
  <si>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</si>
  <si>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</si>
  <si>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</si>
  <si>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</si>
  <si>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</si>
  <si>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</si>
  <si>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</si>
  <si>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</si>
  <si>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</si>
  <si>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</si>
  <si>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</si>
  <si>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</si>
  <si>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</si>
  <si>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</si>
  <si>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</si>
  <si>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</si>
  <si>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</si>
  <si>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</si>
  <si>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</si>
  <si>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</si>
  <si>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</si>
  <si>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</si>
  <si>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</si>
  <si>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</si>
  <si>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</si>
  <si>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</si>
  <si>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</si>
  <si>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</si>
  <si>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</si>
  <si>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</si>
  <si>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</si>
  <si>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</si>
  <si>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</si>
  <si>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</si>
  <si>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</si>
  <si>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</si>
  <si>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</si>
  <si>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</si>
  <si>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</si>
  <si>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</si>
  <si>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</si>
  <si>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</si>
  <si>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</si>
  <si>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</si>
  <si>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</si>
  <si>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</si>
  <si>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</si>
  <si>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</si>
  <si>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</si>
  <si>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</si>
  <si>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</si>
  <si>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</si>
  <si>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</si>
  <si>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</si>
  <si>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</si>
  <si>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</si>
  <si>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</si>
  <si>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</si>
  <si>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</si>
  <si>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</si>
  <si>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</si>
  <si>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</si>
  <si>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</si>
  <si>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</si>
  <si>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</si>
  <si>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</si>
  <si>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</si>
  <si>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</si>
  <si>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</si>
  <si>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</si>
  <si>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</si>
  <si>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</si>
  <si>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</si>
  <si>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</si>
  <si>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</si>
  <si>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</si>
  <si>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</si>
  <si>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</si>
  <si>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</si>
  <si>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</si>
  <si>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</si>
  <si>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</si>
  <si>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</si>
  <si>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</si>
  <si>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</si>
  <si>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</si>
  <si>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</si>
  <si>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</si>
  <si>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</si>
  <si>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</si>
  <si>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</si>
  <si>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</si>
  <si>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</si>
  <si>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</si>
  <si>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</si>
  <si>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</si>
  <si>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</si>
  <si>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</si>
  <si>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</si>
  <si>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</si>
  <si>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</si>
  <si>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</si>
  <si>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</si>
  <si>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</si>
  <si>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</si>
  <si>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</si>
  <si>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</si>
  <si>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</si>
  <si>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</si>
  <si>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</si>
  <si>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</si>
  <si>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</si>
  <si>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</si>
  <si>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</si>
  <si>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</si>
  <si>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</si>
  <si>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</si>
  <si>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</si>
  <si>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</si>
  <si>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</si>
  <si>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</si>
  <si>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</si>
  <si>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</si>
  <si>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</si>
  <si>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</si>
  <si>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</si>
  <si>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</si>
  <si>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</si>
  <si>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</si>
  <si>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</si>
  <si>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</si>
  <si>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</si>
  <si>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</si>
  <si>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</si>
  <si>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</si>
  <si>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</si>
  <si>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</si>
  <si>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</si>
  <si>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</si>
  <si>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</si>
  <si>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</si>
  <si>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</si>
  <si>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</si>
  <si>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</si>
  <si>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</si>
  <si>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</si>
  <si>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</si>
  <si>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</si>
  <si>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</si>
  <si>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</si>
  <si>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</si>
  <si>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</si>
  <si>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</si>
  <si>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</si>
  <si>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</si>
  <si>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</si>
  <si>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</si>
  <si>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</si>
  <si>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</si>
  <si>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</si>
  <si>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</si>
  <si>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</si>
  <si>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</si>
  <si>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</si>
  <si>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</si>
  <si>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</si>
  <si>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</si>
  <si>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</si>
  <si>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</si>
  <si>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</si>
  <si>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</si>
  <si>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</si>
  <si>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</si>
  <si>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</si>
  <si>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</si>
  <si>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</si>
  <si>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</si>
  <si>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</si>
  <si>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</si>
  <si>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</si>
  <si>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</si>
  <si>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</si>
  <si>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</si>
  <si>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</si>
  <si>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</si>
  <si>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</si>
  <si>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</si>
  <si>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</si>
  <si>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</si>
  <si>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</si>
  <si>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</si>
  <si>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</si>
  <si>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</si>
  <si>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</si>
  <si>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</si>
  <si>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</si>
  <si>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</si>
  <si>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</si>
  <si>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</si>
  <si>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</si>
  <si>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</si>
  <si>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</si>
  <si>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</si>
  <si>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</si>
  <si>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</si>
  <si>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</si>
  <si>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</si>
  <si>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</si>
  <si>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</si>
  <si>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</si>
  <si>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</si>
  <si>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</si>
  <si>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</si>
  <si>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</si>
  <si>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</si>
  <si>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</si>
  <si>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</si>
  <si>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</si>
  <si>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</si>
  <si>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</si>
  <si>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</si>
  <si>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</si>
  <si>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</si>
  <si>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</si>
  <si>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</si>
  <si>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</si>
  <si>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</si>
  <si>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</si>
  <si>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</si>
  <si>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</si>
  <si>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</si>
  <si>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</si>
  <si>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</si>
  <si>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</si>
  <si>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</si>
  <si>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</si>
  <si>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</si>
  <si>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</si>
  <si>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</si>
  <si>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</si>
  <si>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</si>
  <si>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</si>
  <si>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</si>
  <si>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</si>
  <si>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</si>
  <si>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</si>
  <si>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</si>
  <si>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</si>
  <si>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</si>
  <si>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</si>
  <si>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</si>
  <si>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</si>
  <si>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</si>
  <si>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</si>
  <si>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</si>
  <si>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</si>
  <si>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</si>
  <si>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</si>
  <si>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</si>
  <si>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</si>
  <si>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</si>
  <si>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</si>
  <si>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</si>
  <si>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</si>
  <si>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</si>
  <si>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</si>
  <si>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</si>
  <si>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</si>
  <si>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</si>
  <si>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</si>
  <si>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</si>
  <si>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</si>
  <si>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</si>
  <si>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</si>
  <si>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</si>
  <si>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</si>
  <si>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</si>
  <si>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</si>
  <si>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</si>
  <si>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</si>
  <si>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</si>
  <si>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</si>
  <si>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</si>
  <si>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</si>
  <si>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</si>
  <si>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</si>
  <si>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</si>
  <si>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</si>
  <si>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</si>
  <si>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</si>
  <si>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</si>
  <si>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</si>
  <si>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</si>
  <si>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</si>
  <si>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</si>
  <si>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</si>
  <si>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</si>
  <si>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</si>
  <si>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</si>
  <si>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</si>
  <si>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</si>
  <si>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</si>
  <si>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</si>
  <si>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</si>
  <si>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</si>
  <si>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</si>
  <si>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</si>
  <si>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</si>
  <si>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</si>
  <si>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</si>
  <si>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</si>
  <si>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</si>
  <si>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</si>
  <si>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</si>
  <si>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</si>
  <si>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</si>
  <si>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</si>
  <si>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</si>
  <si>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</si>
  <si>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</si>
  <si>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</si>
  <si>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</si>
  <si>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</si>
  <si>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</si>
  <si>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</si>
  <si>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</si>
  <si>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</si>
  <si>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</si>
  <si>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</si>
  <si>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</si>
  <si>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</si>
  <si>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</si>
  <si>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</si>
  <si>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</si>
  <si>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</si>
  <si>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</si>
  <si>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</si>
  <si>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</si>
  <si>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</si>
  <si>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</si>
  <si>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</si>
  <si>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</si>
  <si>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</si>
  <si>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</si>
  <si>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</si>
  <si>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</si>
  <si>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</si>
  <si>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</si>
  <si>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</si>
  <si>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</si>
  <si>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</si>
  <si>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</si>
  <si>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</si>
  <si>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</si>
  <si>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</si>
  <si>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</si>
  <si>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</si>
  <si>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</si>
  <si>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</si>
  <si>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</si>
  <si>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</si>
  <si>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</si>
  <si>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</si>
  <si>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</si>
  <si>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</si>
  <si>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</si>
  <si>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</si>
  <si>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</si>
  <si>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</si>
  <si>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</si>
  <si>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</si>
  <si>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</si>
  <si>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</si>
  <si>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</si>
  <si>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</si>
  <si>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</si>
  <si>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</si>
  <si>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</si>
  <si>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</si>
  <si>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</si>
  <si>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</si>
  <si>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</si>
  <si>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</si>
  <si>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</si>
  <si>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</si>
  <si>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</si>
  <si>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</si>
  <si>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</si>
  <si>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</si>
  <si>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</si>
  <si>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</si>
  <si>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</si>
  <si>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</si>
  <si>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</si>
  <si>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</si>
  <si>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</si>
  <si>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</si>
  <si>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</si>
  <si>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</si>
  <si>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</si>
  <si>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</si>
  <si>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</si>
  <si>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</si>
  <si>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</si>
  <si>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</si>
  <si>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</si>
  <si>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</si>
  <si>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</si>
  <si>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</si>
  <si>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</si>
  <si>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</si>
  <si>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</si>
  <si>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</si>
  <si>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</si>
  <si>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</si>
  <si>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</si>
  <si>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</si>
  <si>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</si>
  <si>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</si>
  <si>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</si>
  <si>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</si>
  <si>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</si>
  <si>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</si>
  <si>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</si>
  <si>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</si>
  <si>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</si>
  <si>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</si>
  <si>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</si>
  <si>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</si>
  <si>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</si>
  <si>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</si>
  <si>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</si>
  <si>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</si>
  <si>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</si>
  <si>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</si>
  <si>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</si>
  <si>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</si>
  <si>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</si>
  <si>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</si>
  <si>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</si>
  <si>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</si>
  <si>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</si>
  <si>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</si>
  <si>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</si>
  <si>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</si>
  <si>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</si>
  <si>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</si>
  <si>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</si>
  <si>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</si>
  <si>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</si>
  <si>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</si>
  <si>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</si>
  <si>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</si>
  <si>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</si>
  <si>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</si>
  <si>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</si>
  <si>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</si>
  <si>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</si>
  <si>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</si>
  <si>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</si>
  <si>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</si>
  <si>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</si>
  <si>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</si>
  <si>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</si>
  <si>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</si>
  <si>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</si>
  <si>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</si>
  <si>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</si>
  <si>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</si>
  <si>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</si>
  <si>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</si>
  <si>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</si>
  <si>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</si>
  <si>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</si>
  <si>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</si>
  <si>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</si>
  <si>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</si>
  <si>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</si>
  <si>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</si>
  <si>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</si>
  <si>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</si>
  <si>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</si>
  <si>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</si>
  <si>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</si>
  <si>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</si>
  <si>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</si>
  <si>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</si>
  <si>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</si>
  <si>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</si>
  <si>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</si>
  <si>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</si>
  <si>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</si>
  <si>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</si>
  <si>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</si>
  <si>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</si>
  <si>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</si>
  <si>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</si>
  <si>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</si>
  <si>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</si>
  <si>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</si>
  <si>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</si>
  <si>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</si>
  <si>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</si>
  <si>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</si>
  <si>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</si>
  <si>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</si>
  <si>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</si>
  <si>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</si>
  <si>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</si>
  <si>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</si>
  <si>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</si>
  <si>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</si>
  <si>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</si>
  <si>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</si>
  <si>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</si>
  <si>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</si>
  <si>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</si>
  <si>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</si>
  <si>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</si>
  <si>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</si>
  <si>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</si>
  <si>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</si>
  <si>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</si>
  <si>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</si>
  <si>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</si>
  <si>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</si>
  <si>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</si>
  <si>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</si>
  <si>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</si>
  <si>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</si>
  <si>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</si>
  <si>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</si>
  <si>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</si>
  <si>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</si>
  <si>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</si>
  <si>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</si>
  <si>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</si>
  <si>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</si>
  <si>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</si>
  <si>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</si>
  <si>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</si>
  <si>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</si>
  <si>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</si>
  <si>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</si>
  <si>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</si>
  <si>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</si>
  <si>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</si>
  <si>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</si>
  <si>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</si>
  <si>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</si>
  <si>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</si>
  <si>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</si>
  <si>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</si>
  <si>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</si>
  <si>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</si>
  <si>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</si>
  <si>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</si>
  <si>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</si>
  <si>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</si>
  <si>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</si>
  <si>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</si>
  <si>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</si>
  <si>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</si>
  <si>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</si>
  <si>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</si>
  <si>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</si>
  <si>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</si>
  <si>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</si>
  <si>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</si>
  <si>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</si>
  <si>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</si>
  <si>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</si>
  <si>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</si>
  <si>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</si>
  <si>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</si>
  <si>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</si>
  <si>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</si>
  <si>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</si>
  <si>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</si>
  <si>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</si>
  <si>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</si>
  <si>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</si>
  <si>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</si>
  <si>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</si>
  <si>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</si>
  <si>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</si>
  <si>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</si>
  <si>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</si>
  <si>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</si>
  <si>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</si>
  <si>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</si>
  <si>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</si>
  <si>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</si>
  <si>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</si>
  <si>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</si>
  <si>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</si>
  <si>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</si>
  <si>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</si>
  <si>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</si>
  <si>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</si>
  <si>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</si>
  <si>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</si>
  <si>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</si>
  <si>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</si>
  <si>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</si>
  <si>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</si>
  <si>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</si>
  <si>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</si>
  <si>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</si>
  <si>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</si>
  <si>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</si>
  <si>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</si>
  <si>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</si>
  <si>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</si>
  <si>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</si>
  <si>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</si>
  <si>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</si>
  <si>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</si>
  <si>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</si>
  <si>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</si>
  <si>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</si>
  <si>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</si>
  <si>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</si>
  <si>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</si>
  <si>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</si>
  <si>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</si>
  <si>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</si>
  <si>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</si>
  <si>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</si>
  <si>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</si>
  <si>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</si>
  <si>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</si>
  <si>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</si>
  <si>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</si>
  <si>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</si>
  <si>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</si>
  <si>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</si>
  <si>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</si>
  <si>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</si>
  <si>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</si>
  <si>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</si>
  <si>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</si>
  <si>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</si>
  <si>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</si>
  <si>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</si>
  <si>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</si>
  <si>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</si>
  <si>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</si>
  <si>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</si>
  <si>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</si>
  <si>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</si>
  <si>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</si>
  <si>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</si>
  <si>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</si>
  <si>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</si>
  <si>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</si>
  <si>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</si>
  <si>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</si>
  <si>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</si>
  <si>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</si>
  <si>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</si>
  <si>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</si>
  <si>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</si>
  <si>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</si>
  <si>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</si>
  <si>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</si>
  <si>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</si>
  <si>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</si>
  <si>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</si>
  <si>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</si>
  <si>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</si>
  <si>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</si>
  <si>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</si>
  <si>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</si>
  <si>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</si>
  <si>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</si>
  <si>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</si>
  <si>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</si>
  <si>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</si>
  <si>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</si>
  <si>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</si>
  <si>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</si>
  <si>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</si>
  <si>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</si>
  <si>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</si>
  <si>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</si>
  <si>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</si>
  <si>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</si>
  <si>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</si>
  <si>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</si>
  <si>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</si>
  <si>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</si>
  <si>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</si>
  <si>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</si>
  <si>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</si>
  <si>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</si>
  <si>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</si>
  <si>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</si>
  <si>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</si>
  <si>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</si>
  <si>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</si>
  <si>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</si>
  <si>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</si>
  <si>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</si>
  <si>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</si>
  <si>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</si>
  <si>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</si>
  <si>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</si>
  <si>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</si>
  <si>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</si>
  <si>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</si>
  <si>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</si>
  <si>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</si>
  <si>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</si>
  <si>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</si>
  <si>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</si>
  <si>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</si>
  <si>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</si>
  <si>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</si>
  <si>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</si>
  <si>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</si>
  <si>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</si>
  <si>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</si>
  <si>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</si>
  <si>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</si>
  <si>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</si>
  <si>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</si>
  <si>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</si>
  <si>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</si>
  <si>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</si>
  <si>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</si>
  <si>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</si>
  <si>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</si>
  <si>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</si>
  <si>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</si>
  <si>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</si>
  <si>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</si>
  <si>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</si>
  <si>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</si>
  <si>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</si>
  <si>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</si>
  <si>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</si>
  <si>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</si>
  <si>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</si>
  <si>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</si>
  <si>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</si>
  <si>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</si>
  <si>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</si>
  <si>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</si>
  <si>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</si>
  <si>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</si>
  <si>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</si>
  <si>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</si>
  <si>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</si>
  <si>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</si>
  <si>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</si>
  <si>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</si>
  <si>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</si>
  <si>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</si>
  <si>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</si>
  <si>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</si>
  <si>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</si>
  <si>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</si>
  <si>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</si>
  <si>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</si>
  <si>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</si>
  <si>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</si>
  <si>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</si>
  <si>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</si>
  <si>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</si>
  <si>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</si>
  <si>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</si>
  <si>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</si>
  <si>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</si>
  <si>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</si>
  <si>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</si>
  <si>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</si>
  <si>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</si>
  <si>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</si>
  <si>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</si>
  <si>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</si>
  <si>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</si>
  <si>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</si>
  <si>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</si>
  <si>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</si>
  <si>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</si>
  <si>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</si>
  <si>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</si>
  <si>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</si>
  <si>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</si>
  <si>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</si>
  <si>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</si>
  <si>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</si>
  <si>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</si>
  <si>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</si>
  <si>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</si>
  <si>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</si>
  <si>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</si>
  <si>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</si>
  <si>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</si>
  <si>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</si>
  <si>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</si>
  <si>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</si>
  <si>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</si>
  <si>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</si>
  <si>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</si>
  <si>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</si>
  <si>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</si>
  <si>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</si>
  <si>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</si>
  <si>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</si>
  <si>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</si>
  <si>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</si>
  <si>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</si>
  <si>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</si>
  <si>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</si>
  <si>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</si>
  <si>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</si>
  <si>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</si>
  <si>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</si>
  <si>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</si>
  <si>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</si>
  <si>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</si>
  <si>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</si>
  <si>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</si>
  <si>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</si>
  <si>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</si>
  <si>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</si>
  <si>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</si>
  <si>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</si>
  <si>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</si>
  <si>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</si>
  <si>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</si>
  <si>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</si>
  <si>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</si>
  <si>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</si>
  <si>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</si>
  <si>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</si>
  <si>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</si>
  <si>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</si>
  <si>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</si>
  <si>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</si>
  <si>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</si>
  <si>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</si>
  <si>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</si>
  <si>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</si>
  <si>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</si>
  <si>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</si>
  <si>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</si>
  <si>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</si>
  <si>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</si>
  <si>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</si>
  <si>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</si>
  <si>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</si>
  <si>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</si>
  <si>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</si>
  <si>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</si>
  <si>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</si>
  <si>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</si>
  <si>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</si>
  <si>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</si>
  <si>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</si>
  <si>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</si>
  <si>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</si>
  <si>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</si>
  <si>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</si>
  <si>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</si>
  <si>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</si>
  <si>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</si>
  <si>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</si>
  <si>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</si>
  <si>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</si>
  <si>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</si>
  <si>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</si>
  <si>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</si>
  <si>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</si>
  <si>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</si>
  <si>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</si>
  <si>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</si>
  <si>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</si>
  <si>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</si>
  <si>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</si>
  <si>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</si>
  <si>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</si>
  <si>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</si>
  <si>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</si>
  <si>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</si>
  <si>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</si>
  <si>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</si>
  <si>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</si>
  <si>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</si>
  <si>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</si>
  <si>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</si>
  <si>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</si>
  <si>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</si>
  <si>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</si>
  <si>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</si>
  <si>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</si>
  <si>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</si>
  <si>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</si>
  <si>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</si>
  <si>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</si>
  <si>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</si>
  <si>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</si>
  <si>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</si>
  <si>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</si>
  <si>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</si>
  <si>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</si>
  <si>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</si>
  <si>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</si>
  <si>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</si>
  <si>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</si>
  <si>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</si>
  <si>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</si>
  <si>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</si>
  <si>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</si>
  <si>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</si>
  <si>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</si>
  <si>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</si>
  <si>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</si>
  <si>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</si>
  <si>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</si>
  <si>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</si>
  <si>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</si>
  <si>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</si>
  <si>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</si>
  <si>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</si>
  <si>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</si>
  <si>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</si>
  <si>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</si>
  <si>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</si>
  <si>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</si>
  <si>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</si>
  <si>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</si>
  <si>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</si>
  <si>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</si>
  <si>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</si>
  <si>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</si>
  <si>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</si>
  <si>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</si>
  <si>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</si>
  <si>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</si>
  <si>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</si>
  <si>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</si>
  <si>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</si>
  <si>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</si>
  <si>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</si>
  <si>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</si>
  <si>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</si>
  <si>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</si>
  <si>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</si>
  <si>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</si>
  <si>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</si>
  <si>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</si>
  <si>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</si>
  <si>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</si>
  <si>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</si>
  <si>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</si>
  <si>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</si>
  <si>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</si>
  <si>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</si>
  <si>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</si>
  <si>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</si>
  <si>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</si>
  <si>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</si>
  <si>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</si>
  <si>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</si>
  <si>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</si>
  <si>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</si>
  <si>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</si>
  <si>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</si>
  <si>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</si>
  <si>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</si>
  <si>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</si>
  <si>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</si>
  <si>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</si>
  <si>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</si>
  <si>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</si>
  <si>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</si>
  <si>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</si>
  <si>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</si>
  <si>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</si>
  <si>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</si>
  <si>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</si>
  <si>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</si>
  <si>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</si>
  <si>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</si>
  <si>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</si>
  <si>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</si>
  <si>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</si>
  <si>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</si>
  <si>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</si>
  <si>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</si>
  <si>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</si>
  <si>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</si>
  <si>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</si>
  <si>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</si>
  <si>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</si>
  <si>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</si>
  <si>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</si>
  <si>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</si>
  <si>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</si>
  <si>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</si>
  <si>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</si>
  <si>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</si>
  <si>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</si>
  <si>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</si>
  <si>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</si>
  <si>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</si>
  <si>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</si>
  <si>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</si>
  <si>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</si>
  <si>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</si>
  <si>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</si>
  <si>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</si>
  <si>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</si>
  <si>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</si>
  <si>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</si>
  <si>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</si>
  <si>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</si>
  <si>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</si>
  <si>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</si>
  <si>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</si>
  <si>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</si>
  <si>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</si>
  <si>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</si>
  <si>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</si>
  <si>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</si>
  <si>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</si>
  <si>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</si>
  <si>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</si>
  <si>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</si>
  <si>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</si>
  <si>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</si>
  <si>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</si>
  <si>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</si>
  <si>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</si>
  <si>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</si>
  <si>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</si>
  <si>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</si>
  <si>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</si>
  <si>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</si>
  <si>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</si>
  <si>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</si>
  <si>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</si>
  <si>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</si>
  <si>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</si>
  <si>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</si>
  <si>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</si>
  <si>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</si>
  <si>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</si>
  <si>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</si>
  <si>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</si>
  <si>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</si>
  <si>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</si>
  <si>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</si>
  <si>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</si>
  <si>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</si>
  <si>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</si>
  <si>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</si>
  <si>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</si>
  <si>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</si>
  <si>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</si>
  <si>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</si>
  <si>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</si>
  <si>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</si>
  <si>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</si>
  <si>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</si>
  <si>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</si>
  <si>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</si>
  <si>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</si>
  <si>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</si>
  <si>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</si>
  <si>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</si>
  <si>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</si>
  <si>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</si>
  <si>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</si>
  <si>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</si>
  <si>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</si>
  <si>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</si>
  <si>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</si>
  <si>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</si>
  <si>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</si>
  <si>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</si>
  <si>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</si>
  <si>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</si>
  <si>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</si>
  <si>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</si>
  <si>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</si>
  <si>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</si>
  <si>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</si>
  <si>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</si>
  <si>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</si>
  <si>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</si>
  <si>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</si>
  <si>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</si>
  <si>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</si>
  <si>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</si>
  <si>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</si>
  <si>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</si>
  <si>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</si>
  <si>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</si>
  <si>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</si>
  <si>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</si>
  <si>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</si>
  <si>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</si>
  <si>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</si>
  <si>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</si>
  <si>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</si>
  <si>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</si>
  <si>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</si>
  <si>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</si>
  <si>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</si>
  <si>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</si>
  <si>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</si>
  <si>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</si>
  <si>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</si>
  <si>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</si>
  <si>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</si>
  <si>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</si>
  <si>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</si>
  <si>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</si>
  <si>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</si>
  <si>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</si>
  <si>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</si>
  <si>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</si>
  <si>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</si>
  <si>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</si>
  <si>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</si>
  <si>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</si>
  <si>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</si>
  <si>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</si>
  <si>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</si>
  <si>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</si>
  <si>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</si>
  <si>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</si>
  <si>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</si>
  <si>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</si>
  <si>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</si>
  <si>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</si>
  <si>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</si>
  <si>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</si>
  <si>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</si>
  <si>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</si>
  <si>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</si>
  <si>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</si>
  <si>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</si>
  <si>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</si>
  <si>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</si>
  <si>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</si>
  <si>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</si>
  <si>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</si>
  <si>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</si>
  <si>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</si>
  <si>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</si>
  <si>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</si>
  <si>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</si>
  <si>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</si>
  <si>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</si>
  <si>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</si>
  <si>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</si>
  <si>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</si>
  <si>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</si>
  <si>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</si>
  <si>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</si>
  <si>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</si>
  <si>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</si>
  <si>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</si>
  <si>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</si>
  <si>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</si>
  <si>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</si>
  <si>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</si>
  <si>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</si>
  <si>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</si>
  <si>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</si>
  <si>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</si>
  <si>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</si>
  <si>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</si>
  <si>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</si>
  <si>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</si>
  <si>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</si>
  <si>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</si>
  <si>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</si>
  <si>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</si>
  <si>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</si>
  <si>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</si>
  <si>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</si>
  <si>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</si>
  <si>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</si>
  <si>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</si>
  <si>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</si>
  <si>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</si>
  <si>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</si>
  <si>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</si>
  <si>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</si>
  <si>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</si>
  <si>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</si>
  <si>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</si>
  <si>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</si>
  <si>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</si>
  <si>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</si>
  <si>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</si>
  <si>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</si>
  <si>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</si>
  <si>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</si>
  <si>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</si>
  <si>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</si>
  <si>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</si>
  <si>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</si>
  <si>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</si>
  <si>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</si>
  <si>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</si>
  <si>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</si>
  <si>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</si>
  <si>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</si>
  <si>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</si>
  <si>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</si>
  <si>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</si>
  <si>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</si>
  <si>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</si>
  <si>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</si>
  <si>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</si>
  <si>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</si>
  <si>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</si>
  <si>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</si>
  <si>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</si>
  <si>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</si>
  <si>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</si>
  <si>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</si>
  <si>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</si>
  <si>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</si>
  <si>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</si>
  <si>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</si>
  <si>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</si>
  <si>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</si>
  <si>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</si>
  <si>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</si>
  <si>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</si>
  <si>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</si>
  <si>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</si>
  <si>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</si>
  <si>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</si>
  <si>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</si>
  <si>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</si>
  <si>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</si>
  <si>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</si>
  <si>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</si>
  <si>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</si>
  <si>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</si>
  <si>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</si>
  <si>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</si>
  <si>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</si>
  <si>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</si>
  <si>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</si>
  <si>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</si>
  <si>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</si>
  <si>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</si>
  <si>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</si>
  <si>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</si>
  <si>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</si>
  <si>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</si>
  <si>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</si>
  <si>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</si>
  <si>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</si>
  <si>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</si>
  <si>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</si>
  <si>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</si>
  <si>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</si>
  <si>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</si>
  <si>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</si>
  <si>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</si>
  <si>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</si>
  <si>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</si>
  <si>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</si>
  <si>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</si>
  <si>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</si>
  <si>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</si>
  <si>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</si>
  <si>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</si>
  <si>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</si>
  <si>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</si>
  <si>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</si>
  <si>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</si>
  <si>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</si>
  <si>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</si>
  <si>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</si>
  <si>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</si>
  <si>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</si>
  <si>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</si>
  <si>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</si>
  <si>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</si>
  <si>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</si>
  <si>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</si>
  <si>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</si>
  <si>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</si>
  <si>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</si>
  <si>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</si>
  <si>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</si>
  <si>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</si>
  <si>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</si>
  <si>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</si>
  <si>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</si>
  <si>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</si>
  <si>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</si>
  <si>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</si>
  <si>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</si>
  <si>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</si>
  <si>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</si>
  <si>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</si>
  <si>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</si>
  <si>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</si>
  <si>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</si>
  <si>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</si>
  <si>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</si>
  <si>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</si>
  <si>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</si>
  <si>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</si>
  <si>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</si>
  <si>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</si>
  <si>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</si>
  <si>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</si>
  <si>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</si>
  <si>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</si>
  <si>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</si>
  <si>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</si>
  <si>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</si>
  <si>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</si>
  <si>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</si>
  <si>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</si>
  <si>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</si>
  <si>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</si>
  <si>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</si>
  <si>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</si>
  <si>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</si>
  <si>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</si>
  <si>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</si>
  <si>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</si>
  <si>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</si>
  <si>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</si>
  <si>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</si>
  <si>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</si>
  <si>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</si>
  <si>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</si>
  <si>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</si>
  <si>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</si>
  <si>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</si>
  <si>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</si>
  <si>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</si>
  <si>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</si>
  <si>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</si>
  <si>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</si>
  <si>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</si>
  <si>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</si>
  <si>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</si>
  <si>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</si>
  <si>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</si>
  <si>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</si>
  <si>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</si>
  <si>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</si>
  <si>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</si>
  <si>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</si>
  <si>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</si>
  <si>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</si>
  <si>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</si>
  <si>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</si>
  <si>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</si>
  <si>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</si>
  <si>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</si>
  <si>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</si>
  <si>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</si>
  <si>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</si>
  <si>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</si>
  <si>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</si>
  <si>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</si>
  <si>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</si>
  <si>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</si>
  <si>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</si>
  <si>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</si>
  <si>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</si>
  <si>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</si>
  <si>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</si>
  <si>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</si>
  <si>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</si>
  <si>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</si>
  <si>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</si>
  <si>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</si>
  <si>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</si>
  <si>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</si>
  <si>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</si>
  <si>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</si>
  <si>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</si>
  <si>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</si>
  <si>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</si>
  <si>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</si>
  <si>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</si>
  <si>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</si>
  <si>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</si>
  <si>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</si>
  <si>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</si>
  <si>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</si>
  <si>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</si>
  <si>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</si>
  <si>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</si>
  <si>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</si>
  <si>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</si>
  <si>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</si>
  <si>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</si>
  <si>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</si>
  <si>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</si>
  <si>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</si>
  <si>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</si>
  <si>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</si>
  <si>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</si>
  <si>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</si>
  <si>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</si>
  <si>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</si>
  <si>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</si>
  <si>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</si>
  <si>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</si>
  <si>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</si>
  <si>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</si>
  <si>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</si>
  <si>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</si>
  <si>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</si>
  <si>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</si>
  <si>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</si>
  <si>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</si>
  <si>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</si>
  <si>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</si>
  <si>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</si>
  <si>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</si>
  <si>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</si>
  <si>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</si>
  <si>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</si>
  <si>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</si>
  <si>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</si>
  <si>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</si>
  <si>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</si>
  <si>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</si>
  <si>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</si>
  <si>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</si>
  <si>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</si>
  <si>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</si>
  <si>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</si>
  <si>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</si>
  <si>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</si>
  <si>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</si>
  <si>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</si>
  <si>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</si>
  <si>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</si>
  <si>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</si>
  <si>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</si>
  <si>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</si>
  <si>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</si>
  <si>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</si>
  <si>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</si>
  <si>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</si>
  <si>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</si>
  <si>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</si>
  <si>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</si>
  <si>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</si>
  <si>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</si>
  <si>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</si>
  <si>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</si>
  <si>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</si>
  <si>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</si>
  <si>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</si>
  <si>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</si>
  <si>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</si>
  <si>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</si>
  <si>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</si>
  <si>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</si>
  <si>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</si>
  <si>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</si>
  <si>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</si>
  <si>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</si>
  <si>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</si>
  <si>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</si>
  <si>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</si>
  <si>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</si>
  <si>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</si>
  <si>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</si>
  <si>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</si>
  <si>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</si>
  <si>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</si>
  <si>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</si>
  <si>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</si>
  <si>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</si>
  <si>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</si>
  <si>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</si>
  <si>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</si>
  <si>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</si>
  <si>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</si>
  <si>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</si>
  <si>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</si>
  <si>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</si>
  <si>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</si>
  <si>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</si>
  <si>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</si>
  <si>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</si>
  <si>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</si>
  <si>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</si>
  <si>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</si>
  <si>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</si>
  <si>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</si>
  <si>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</si>
  <si>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</si>
  <si>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</si>
  <si>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</si>
  <si>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</si>
  <si>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</si>
  <si>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</si>
  <si>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</si>
  <si>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</si>
  <si>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</si>
  <si>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</si>
  <si>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</si>
  <si>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</si>
  <si>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</si>
  <si>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</si>
  <si>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</si>
  <si>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</si>
  <si>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</si>
  <si>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</si>
  <si>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</si>
  <si>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</si>
  <si>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</si>
  <si>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</si>
  <si>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</si>
  <si>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</si>
  <si>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</si>
  <si>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</si>
  <si>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</si>
  <si>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</si>
  <si>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</si>
  <si>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</si>
  <si>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</si>
  <si>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</si>
  <si>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</si>
  <si>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</si>
  <si>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</si>
  <si>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</si>
  <si>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</si>
  <si>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</si>
  <si>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</si>
  <si>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</si>
  <si>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</si>
  <si>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</si>
  <si>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</si>
  <si>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</si>
  <si>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</si>
  <si>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</si>
  <si>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</si>
  <si>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</si>
  <si>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</si>
  <si>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</si>
  <si>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</si>
  <si>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</si>
  <si>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</si>
  <si>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</si>
  <si>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</si>
  <si>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</si>
  <si>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</si>
  <si>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</si>
  <si>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</si>
  <si>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</si>
  <si>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</si>
  <si>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</si>
  <si>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</si>
  <si>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</si>
  <si>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</si>
  <si>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</si>
  <si>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</si>
  <si>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</si>
  <si>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</si>
  <si>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</si>
  <si>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</si>
  <si>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</si>
  <si>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</si>
  <si>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</si>
  <si>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</si>
  <si>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</si>
  <si>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</si>
  <si>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</si>
  <si>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</si>
  <si>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</si>
  <si>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</si>
  <si>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</si>
  <si>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</si>
  <si>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</si>
  <si>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</si>
  <si>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</si>
  <si>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</si>
  <si>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</si>
  <si>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</si>
  <si>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</si>
  <si>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</si>
  <si>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</si>
  <si>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</si>
  <si>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</si>
  <si>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</si>
  <si>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</si>
  <si>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</si>
  <si>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</si>
  <si>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</si>
  <si>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</si>
  <si>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</si>
  <si>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</si>
  <si>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</si>
  <si>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</si>
  <si>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</si>
  <si>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</si>
  <si>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</si>
  <si>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</si>
  <si>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</si>
  <si>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</si>
  <si>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</si>
  <si>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</si>
  <si>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</si>
  <si>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</si>
  <si>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</si>
  <si>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</si>
  <si>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</si>
  <si>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</si>
  <si>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</si>
  <si>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</si>
  <si>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</si>
  <si>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</si>
  <si>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</si>
  <si>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</si>
  <si>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</si>
  <si>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</si>
  <si>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</si>
  <si>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</si>
  <si>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</si>
  <si>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</si>
  <si>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</si>
  <si>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</si>
  <si>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</si>
  <si>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</si>
  <si>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</si>
  <si>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</si>
  <si>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</si>
  <si>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</si>
  <si>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</si>
  <si>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</si>
  <si>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</si>
  <si>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</si>
  <si>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</si>
  <si>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</si>
  <si>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</si>
  <si>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</si>
  <si>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</si>
  <si>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</si>
  <si>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</si>
  <si>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</si>
  <si>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</si>
  <si>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</si>
  <si>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</si>
  <si>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</si>
  <si>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</si>
  <si>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</si>
  <si>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</si>
  <si>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</si>
  <si>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</si>
  <si>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</si>
  <si>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</si>
  <si>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</si>
  <si>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</si>
  <si>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</si>
  <si>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</si>
  <si>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</si>
  <si>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</si>
  <si>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</si>
  <si>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</si>
  <si>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</si>
  <si>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</si>
  <si>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</si>
  <si>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</si>
  <si>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</si>
  <si>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</si>
  <si>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</si>
  <si>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</si>
  <si>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</si>
  <si>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</si>
  <si>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</si>
  <si>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</si>
  <si>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</si>
  <si>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</si>
  <si>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</si>
  <si>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</si>
  <si>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</si>
  <si>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</si>
  <si>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</si>
  <si>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</si>
  <si>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</si>
  <si>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</si>
  <si>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</si>
  <si>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</si>
  <si>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</si>
  <si>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</si>
  <si>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</si>
  <si>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</si>
  <si>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</si>
  <si>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</si>
  <si>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</si>
  <si>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</si>
  <si>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</si>
  <si>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</si>
  <si>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</si>
  <si>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</si>
  <si>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</si>
  <si>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</si>
  <si>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</si>
  <si>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</si>
  <si>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</si>
  <si>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</si>
  <si>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</si>
  <si>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</si>
  <si>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</si>
  <si>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</si>
  <si>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</si>
  <si>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</si>
  <si>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</si>
  <si>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</si>
  <si>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</si>
  <si>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</si>
  <si>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</si>
  <si>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</si>
  <si>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</si>
  <si>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</si>
  <si>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</si>
  <si>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</si>
  <si>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</si>
  <si>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</si>
  <si>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</si>
  <si>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</si>
  <si>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</si>
  <si>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</si>
  <si>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</si>
  <si>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</si>
  <si>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</si>
  <si>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</si>
  <si>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</si>
  <si>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</si>
  <si>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</si>
  <si>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</si>
  <si>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</si>
  <si>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</si>
  <si>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</si>
  <si>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</si>
  <si>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</si>
  <si>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</si>
  <si>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</si>
  <si>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</si>
  <si>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</si>
  <si>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</si>
  <si>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</si>
  <si>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</si>
  <si>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</si>
  <si>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</si>
  <si>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</si>
  <si>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</si>
  <si>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</si>
  <si>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</si>
  <si>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</si>
  <si>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</si>
  <si>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</si>
  <si>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</si>
  <si>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</si>
  <si>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</si>
  <si>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</si>
  <si>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</si>
  <si>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</si>
  <si>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</si>
  <si>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</si>
  <si>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</si>
  <si>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</si>
  <si>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</si>
  <si>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</si>
  <si>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</si>
  <si>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</si>
  <si>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</si>
  <si>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</si>
  <si>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</si>
  <si>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</si>
  <si>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</si>
  <si>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</si>
  <si>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</si>
  <si>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</si>
  <si>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</si>
  <si>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</si>
  <si>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</si>
  <si>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</si>
  <si>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</si>
  <si>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</si>
  <si>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</si>
  <si>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</si>
  <si>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</si>
  <si>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</si>
  <si>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</si>
  <si>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</si>
  <si>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</si>
  <si>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</si>
  <si>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</si>
  <si>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</si>
  <si>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</si>
  <si>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</si>
  <si>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</si>
  <si>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</si>
  <si>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</si>
  <si>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</si>
  <si>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</si>
  <si>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</si>
  <si>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</si>
  <si>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</si>
  <si>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</si>
  <si>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</si>
  <si>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</si>
  <si>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</si>
  <si>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</si>
  <si>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</si>
  <si>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</si>
  <si>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</si>
  <si>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</si>
  <si>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</si>
  <si>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</si>
  <si>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</si>
  <si>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</si>
  <si>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</si>
  <si>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</si>
  <si>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</si>
  <si>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</si>
  <si>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</si>
  <si>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</si>
  <si>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</si>
  <si>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</si>
  <si>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</si>
  <si>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</si>
  <si>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</si>
  <si>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</si>
  <si>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</si>
  <si>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</si>
  <si>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</si>
  <si>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</si>
  <si>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</si>
  <si>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</si>
  <si>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</si>
  <si>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</si>
  <si>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</si>
  <si>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</si>
  <si>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</si>
  <si>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</si>
  <si>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</si>
  <si>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</si>
  <si>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</si>
  <si>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</si>
  <si>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</si>
  <si>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</si>
  <si>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</si>
  <si>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</si>
  <si>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</si>
  <si>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</si>
  <si>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</si>
  <si>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</si>
  <si>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</si>
  <si>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</si>
  <si>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</si>
  <si>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</si>
  <si>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</si>
  <si>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</si>
  <si>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</si>
  <si>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</si>
  <si>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</si>
  <si>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</si>
  <si>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</si>
  <si>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</si>
  <si>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</si>
  <si>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</si>
  <si>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</si>
  <si>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</si>
  <si>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</si>
  <si>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</si>
  <si>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</si>
  <si>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</si>
  <si>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</si>
  <si>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</si>
  <si>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</si>
  <si>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</si>
  <si>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</si>
  <si>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</si>
  <si>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</si>
  <si>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</si>
  <si>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</si>
  <si>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</si>
  <si>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</si>
  <si>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</si>
  <si>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</si>
  <si>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</si>
  <si>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</si>
  <si>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</si>
  <si>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</si>
  <si>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</si>
  <si>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</si>
  <si>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</si>
  <si>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</si>
  <si>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</si>
  <si>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</si>
  <si>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</si>
  <si>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</si>
  <si>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</si>
  <si>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</si>
  <si>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</si>
  <si>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</si>
  <si>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</si>
  <si>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</si>
  <si>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</si>
  <si>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</si>
  <si>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</si>
  <si>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</si>
  <si>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</si>
  <si>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</si>
  <si>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</si>
  <si>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</si>
  <si>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</si>
  <si>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</si>
  <si>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</si>
  <si>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</si>
  <si>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</si>
  <si>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</si>
  <si>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</si>
  <si>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</si>
  <si>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</si>
  <si>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</si>
  <si>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</si>
  <si>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</si>
  <si>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</si>
  <si>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</si>
  <si>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</si>
  <si>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</si>
  <si>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</si>
  <si>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</si>
  <si>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</si>
  <si>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</si>
  <si>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</si>
  <si>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</si>
  <si>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</si>
  <si>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</si>
  <si>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</si>
  <si>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</si>
  <si>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</si>
  <si>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</si>
  <si>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</si>
  <si>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</si>
  <si>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</si>
  <si>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</si>
  <si>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</si>
  <si>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</si>
  <si>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</si>
  <si>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</si>
  <si>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</si>
  <si>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</si>
  <si>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</si>
  <si>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</si>
  <si>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</si>
  <si>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</si>
  <si>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</si>
  <si>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</si>
  <si>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</si>
  <si>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</si>
  <si>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</si>
  <si>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</si>
  <si>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</si>
  <si>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</si>
  <si>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</si>
  <si>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</si>
  <si>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</si>
  <si>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</si>
  <si>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</si>
  <si>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</si>
  <si>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</si>
  <si>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</si>
  <si>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</si>
  <si>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</si>
  <si>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</si>
  <si>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</si>
  <si>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</si>
  <si>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</si>
  <si>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</si>
  <si>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</si>
  <si>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</si>
  <si>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</si>
  <si>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</si>
  <si>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</si>
  <si>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</si>
  <si>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</si>
  <si>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</si>
  <si>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</si>
  <si>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</si>
  <si>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</si>
  <si>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</si>
  <si>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</si>
  <si>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</si>
  <si>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</si>
  <si>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</si>
  <si>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</si>
  <si>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</si>
  <si>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</si>
  <si>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</si>
  <si>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</si>
  <si>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</si>
  <si>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</si>
  <si>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</si>
  <si>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</si>
  <si>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</si>
  <si>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</si>
  <si>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</si>
  <si>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</si>
  <si>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</si>
  <si>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</si>
  <si>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</si>
  <si>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</si>
  <si>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</si>
  <si>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</si>
  <si>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</si>
  <si>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</si>
  <si>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</si>
  <si>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</si>
  <si>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</si>
  <si>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</si>
  <si>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</si>
  <si>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</si>
  <si>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</si>
  <si>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</si>
  <si>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</si>
  <si>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</si>
  <si>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</si>
  <si>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</si>
  <si>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</si>
  <si>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</si>
  <si>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</si>
  <si>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</si>
  <si>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</si>
  <si>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</si>
  <si>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</si>
  <si>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</si>
  <si>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</si>
  <si>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</si>
  <si>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</si>
  <si>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</si>
  <si>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</si>
  <si>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</si>
  <si>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</si>
  <si>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</si>
  <si>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</si>
  <si>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</si>
  <si>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</si>
  <si>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</si>
  <si>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</si>
  <si>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</si>
  <si>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</si>
  <si>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</si>
  <si>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</si>
  <si>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</si>
  <si>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</si>
  <si>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</si>
  <si>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</si>
  <si>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</si>
  <si>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</si>
  <si>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</si>
  <si>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</si>
  <si>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</si>
  <si>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</si>
  <si>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</si>
  <si>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</si>
  <si>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</si>
  <si>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</si>
  <si>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</si>
  <si>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</si>
  <si>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</si>
  <si>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</si>
  <si>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</si>
  <si>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</si>
  <si>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</si>
  <si>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</si>
  <si>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</si>
  <si>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</si>
  <si>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</si>
  <si>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</si>
  <si>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</si>
  <si>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</si>
  <si>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</si>
  <si>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</si>
  <si>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</si>
  <si>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</si>
  <si>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</si>
  <si>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</si>
  <si>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</si>
  <si>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</si>
  <si>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</si>
  <si>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</si>
  <si>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</si>
  <si>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</si>
  <si>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</si>
  <si>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</si>
  <si>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</si>
  <si>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</si>
  <si>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</si>
  <si>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</si>
  <si>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</si>
  <si>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</si>
  <si>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</si>
  <si>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</si>
  <si>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</si>
  <si>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</si>
  <si>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</si>
  <si>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</si>
  <si>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</si>
  <si>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</si>
  <si>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</si>
  <si>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</si>
  <si>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</si>
  <si>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</si>
  <si>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</si>
  <si>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</si>
  <si>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</si>
  <si>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</si>
  <si>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</si>
  <si>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</si>
  <si>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</si>
  <si>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</si>
  <si>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</si>
  <si>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</si>
  <si>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</si>
  <si>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</si>
  <si>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</si>
  <si>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</si>
  <si>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</si>
  <si>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</si>
  <si>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</si>
  <si>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</si>
  <si>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</si>
  <si>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</si>
  <si>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</si>
  <si>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</si>
  <si>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</si>
  <si>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</si>
  <si>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</si>
  <si>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</si>
  <si>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</si>
  <si>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</si>
  <si>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</si>
  <si>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</si>
  <si>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</si>
  <si>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</si>
  <si>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</si>
  <si>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</si>
  <si>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</si>
  <si>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</si>
  <si>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</si>
  <si>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</si>
  <si>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</si>
  <si>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</si>
  <si>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</si>
  <si>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</si>
  <si>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</si>
  <si>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</si>
  <si>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</si>
  <si>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</si>
  <si>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</si>
  <si>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</si>
  <si>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</si>
  <si>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</si>
  <si>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</si>
  <si>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</si>
  <si>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</si>
  <si>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</si>
  <si>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</si>
  <si>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</si>
  <si>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</si>
  <si>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</si>
  <si>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</si>
  <si>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</si>
  <si>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</si>
  <si>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</si>
  <si>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</si>
  <si>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</si>
  <si>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</si>
  <si>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</si>
  <si>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</si>
  <si>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</si>
  <si>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</si>
  <si>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</si>
  <si>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</si>
  <si>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</si>
  <si>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</si>
  <si>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</si>
  <si>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</si>
  <si>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</si>
  <si>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</si>
  <si>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</si>
  <si>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</si>
  <si>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</si>
  <si>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</si>
  <si>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</si>
  <si>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</si>
  <si>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</si>
  <si>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</si>
  <si>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</si>
  <si>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</si>
  <si>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</si>
  <si>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</si>
  <si>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</si>
  <si>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</si>
  <si>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</si>
  <si>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</si>
  <si>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</si>
  <si>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</si>
  <si>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</si>
  <si>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</si>
  <si>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</si>
  <si>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</si>
  <si>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</si>
  <si>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</si>
  <si>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</si>
  <si>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</si>
  <si>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</si>
  <si>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</si>
  <si>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</si>
  <si>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</si>
  <si>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</si>
  <si>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</si>
  <si>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</si>
  <si>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</si>
  <si>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</si>
  <si>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</si>
  <si>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</si>
  <si>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</si>
  <si>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</si>
  <si>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</si>
  <si>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</si>
  <si>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</si>
  <si>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</si>
  <si>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</si>
  <si>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</si>
  <si>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</si>
  <si>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</si>
  <si>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</si>
  <si>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</si>
  <si>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</si>
  <si>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</si>
  <si>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</si>
  <si>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</si>
  <si>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</si>
  <si>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</si>
  <si>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</si>
  <si>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</si>
  <si>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</si>
  <si>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</si>
  <si>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</si>
  <si>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</si>
  <si>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</si>
  <si>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</si>
  <si>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</si>
  <si>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</si>
  <si>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</si>
  <si>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</si>
  <si>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</si>
  <si>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</si>
  <si>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</si>
  <si>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</si>
  <si>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</si>
  <si>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</si>
  <si>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</si>
  <si>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</si>
  <si>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</si>
  <si>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</si>
  <si>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</si>
  <si>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</si>
  <si>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</si>
  <si>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</si>
  <si>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</si>
  <si>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</si>
  <si>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</si>
  <si>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</si>
  <si>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</si>
  <si>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</si>
  <si>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</si>
  <si>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</si>
  <si>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</si>
  <si>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</si>
  <si>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</si>
  <si>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</si>
  <si>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</si>
  <si>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</si>
  <si>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</si>
  <si>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</si>
  <si>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</si>
  <si>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</si>
  <si>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</si>
  <si>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</si>
  <si>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</si>
  <si>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</si>
  <si>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</si>
  <si>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</si>
  <si>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</si>
  <si>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</si>
  <si>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</si>
  <si>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</si>
  <si>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</si>
  <si>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</si>
  <si>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</si>
  <si>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</si>
  <si>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</si>
  <si>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</si>
  <si>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</si>
  <si>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</si>
  <si>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</si>
  <si>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</si>
  <si>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</si>
  <si>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</si>
  <si>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</si>
  <si>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</si>
  <si>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</si>
  <si>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</si>
  <si>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</si>
  <si>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</si>
  <si>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</si>
  <si>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</si>
  <si>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</si>
  <si>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</si>
  <si>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</si>
  <si>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</si>
  <si>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</si>
  <si>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</si>
  <si>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</si>
  <si>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</si>
  <si>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</si>
  <si>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</si>
  <si>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</si>
  <si>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</si>
  <si>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</si>
  <si>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</si>
  <si>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</si>
  <si>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</si>
  <si>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</si>
  <si>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</si>
  <si>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</si>
  <si>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</si>
  <si>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</si>
  <si>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</si>
  <si>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</si>
  <si>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</si>
  <si>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</si>
  <si>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</si>
  <si>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</si>
  <si>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</si>
  <si>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</si>
  <si>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</si>
  <si>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</si>
  <si>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</si>
  <si>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</si>
  <si>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</si>
  <si>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</si>
  <si>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</si>
  <si>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</si>
  <si>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</si>
  <si>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</si>
  <si>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</si>
  <si>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</si>
  <si>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</si>
  <si>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</si>
  <si>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</si>
  <si>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</si>
  <si>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</si>
  <si>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</si>
  <si>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</si>
  <si>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</si>
  <si>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</si>
  <si>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</si>
  <si>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</si>
  <si>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</si>
  <si>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</si>
  <si>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</si>
  <si>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</si>
  <si>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</si>
  <si>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</si>
  <si>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</si>
  <si>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</si>
  <si>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</si>
  <si>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</si>
  <si>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</si>
  <si>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</si>
  <si>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</si>
  <si>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</si>
  <si>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</si>
  <si>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</si>
  <si>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</si>
  <si>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</si>
  <si>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</si>
  <si>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</si>
  <si>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</si>
  <si>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</si>
  <si>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</si>
  <si>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</si>
  <si>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</si>
  <si>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</si>
  <si>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</si>
  <si>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</si>
  <si>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</si>
  <si>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</si>
  <si>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</si>
  <si>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</si>
  <si>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</si>
  <si>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</si>
  <si>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</si>
  <si>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</si>
  <si>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</si>
  <si>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</si>
  <si>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</si>
  <si>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</si>
  <si>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</si>
  <si>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</si>
  <si>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</si>
  <si>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</si>
  <si>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</si>
  <si>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</si>
  <si>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</si>
  <si>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</si>
  <si>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</si>
  <si>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</si>
  <si>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</si>
  <si>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</si>
  <si>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</si>
  <si>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</si>
  <si>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</si>
  <si>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</si>
  <si>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</si>
  <si>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</si>
  <si>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</si>
  <si>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</si>
  <si>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</si>
  <si>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</si>
  <si>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</si>
  <si>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</si>
  <si>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</si>
  <si>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</si>
  <si>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</si>
  <si>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</si>
  <si>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</si>
  <si>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</si>
  <si>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</si>
  <si>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</si>
  <si>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</si>
  <si>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</si>
  <si>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</si>
  <si>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</si>
  <si>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</si>
  <si>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</si>
  <si>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</si>
  <si>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</si>
  <si>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</si>
  <si>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</si>
  <si>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</si>
  <si>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</si>
  <si>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</si>
  <si>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</si>
  <si>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</si>
  <si>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</si>
  <si>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</si>
  <si>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</si>
  <si>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</si>
  <si>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</si>
  <si>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</si>
  <si>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</si>
  <si>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</si>
  <si>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</si>
  <si>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</si>
  <si>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</si>
  <si>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</si>
  <si>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</si>
  <si>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</si>
  <si>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</si>
  <si>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</si>
  <si>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</si>
  <si>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</si>
  <si>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</si>
  <si>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</si>
  <si>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</si>
  <si>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</si>
  <si>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</si>
  <si>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</si>
  <si>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</si>
  <si>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</si>
  <si>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</si>
  <si>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</si>
  <si>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</si>
  <si>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</si>
  <si>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</si>
  <si>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</si>
  <si>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</si>
  <si>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</si>
  <si>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</si>
  <si>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</si>
  <si>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</si>
  <si>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</si>
  <si>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</si>
  <si>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</si>
  <si>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</si>
  <si>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</si>
  <si>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</si>
  <si>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</si>
  <si>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</si>
  <si>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</si>
  <si>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</si>
  <si>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</si>
  <si>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</si>
  <si>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</si>
  <si>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</si>
  <si>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</si>
  <si>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</si>
  <si>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</si>
  <si>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</si>
  <si>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</si>
  <si>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</si>
  <si>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</si>
  <si>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</si>
  <si>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</si>
  <si>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</si>
  <si>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</si>
  <si>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</si>
  <si>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</si>
  <si>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</si>
  <si>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</si>
  <si>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</si>
  <si>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</si>
  <si>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</si>
  <si>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</si>
  <si>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</si>
  <si>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</si>
  <si>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</si>
  <si>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</si>
  <si>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</si>
  <si>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</si>
  <si>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</si>
  <si>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</si>
  <si>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</si>
  <si>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</si>
  <si>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</si>
  <si>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</si>
  <si>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</si>
  <si>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</si>
  <si>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</si>
  <si>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</si>
  <si>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</si>
  <si>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</si>
  <si>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</si>
  <si>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</si>
  <si>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</si>
  <si>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</si>
  <si>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</si>
  <si>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</si>
  <si>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</si>
  <si>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</si>
  <si>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</si>
  <si>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</si>
  <si>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</si>
  <si>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</si>
  <si>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</si>
  <si>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</si>
  <si>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</si>
  <si>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</si>
  <si>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</si>
  <si>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</si>
  <si>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</si>
  <si>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</si>
  <si>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</si>
  <si>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</si>
  <si>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</si>
  <si>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</si>
  <si>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</si>
  <si>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</si>
  <si>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</si>
  <si>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</si>
  <si>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</si>
  <si>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</si>
  <si>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</si>
  <si>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</si>
  <si>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</si>
  <si>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</si>
  <si>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</si>
  <si>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</si>
  <si>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</si>
  <si>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</si>
  <si>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</si>
  <si>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</si>
  <si>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</si>
  <si>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</si>
  <si>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</si>
  <si>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</si>
  <si>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</si>
  <si>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</si>
  <si>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</si>
  <si>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</si>
  <si>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</si>
  <si>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</si>
  <si>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</si>
  <si>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</si>
  <si>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</si>
  <si>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</si>
  <si>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</si>
  <si>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</si>
  <si>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</si>
  <si>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</si>
  <si>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</si>
  <si>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</si>
  <si>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</si>
  <si>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</si>
  <si>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</si>
  <si>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</si>
  <si>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</si>
  <si>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</si>
  <si>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</si>
  <si>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</si>
  <si>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</si>
  <si>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</si>
  <si>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</si>
  <si>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</si>
  <si>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</si>
  <si>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</si>
  <si>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</si>
  <si>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</si>
  <si>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</si>
  <si>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</si>
  <si>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</si>
  <si>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</si>
  <si>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</si>
  <si>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</si>
  <si>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</si>
  <si>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</si>
  <si>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</si>
  <si>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</si>
  <si>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</si>
  <si>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</si>
  <si>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</si>
  <si>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</si>
  <si>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</si>
  <si>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</si>
  <si>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</si>
  <si>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</si>
  <si>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</si>
  <si>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</si>
  <si>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</si>
  <si>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</si>
  <si>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</si>
  <si>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</si>
  <si>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</si>
  <si>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</si>
  <si>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</si>
  <si>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</si>
  <si>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</si>
  <si>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</si>
  <si>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</si>
  <si>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</si>
  <si>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</si>
  <si>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</si>
  <si>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</si>
  <si>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</si>
  <si>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</si>
  <si>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</si>
  <si>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</si>
  <si>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</si>
  <si>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</si>
  <si>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</si>
  <si>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</si>
  <si>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</si>
  <si>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</si>
  <si>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</si>
  <si>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</si>
  <si>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</si>
  <si>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</si>
  <si>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</si>
  <si>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</si>
  <si>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</si>
  <si>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</si>
  <si>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</si>
  <si>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</si>
  <si>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</si>
  <si>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</si>
  <si>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</si>
  <si>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</si>
  <si>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</si>
  <si>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</si>
  <si>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</si>
  <si>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</si>
  <si>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</si>
  <si>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</si>
  <si>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</si>
  <si>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</si>
  <si>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</si>
  <si>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</si>
  <si>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</si>
  <si>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</si>
  <si>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</si>
  <si>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</si>
  <si>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</si>
  <si>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</si>
  <si>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</si>
  <si>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</si>
  <si>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</si>
  <si>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</si>
  <si>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</si>
  <si>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</si>
  <si>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</si>
  <si>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</si>
  <si>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</si>
  <si>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</si>
  <si>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</si>
  <si>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</si>
  <si>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</si>
  <si>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</si>
  <si>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</si>
  <si>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</si>
  <si>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</si>
  <si>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</si>
  <si>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</si>
  <si>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</si>
  <si>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</si>
  <si>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</si>
  <si>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</si>
  <si>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</si>
  <si>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</si>
  <si>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</si>
  <si>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</si>
  <si>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</si>
  <si>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</si>
  <si>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</si>
  <si>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</si>
  <si>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</si>
  <si>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</si>
  <si>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</si>
  <si>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</si>
  <si>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</si>
  <si>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</si>
  <si>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</si>
  <si>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</si>
  <si>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</si>
  <si>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</si>
  <si>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</si>
  <si>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</si>
  <si>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</si>
  <si>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</si>
  <si>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</si>
  <si>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</si>
  <si>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</si>
  <si>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</si>
  <si>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</si>
  <si>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</si>
  <si>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</si>
  <si>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</si>
  <si>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</si>
  <si>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</si>
  <si>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</si>
  <si>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</si>
  <si>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</si>
  <si>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</si>
  <si>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</si>
  <si>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</si>
  <si>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</si>
  <si>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</si>
  <si>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</si>
  <si>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</si>
  <si>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</si>
  <si>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</si>
  <si>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</si>
  <si>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</si>
  <si>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</si>
  <si>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</si>
  <si>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</si>
  <si>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</si>
  <si>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</si>
  <si>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</si>
  <si>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</si>
  <si>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</si>
  <si>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</si>
  <si>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</si>
  <si>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</si>
  <si>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</si>
  <si>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</si>
  <si>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</si>
  <si>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</si>
  <si>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</si>
  <si>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</si>
  <si>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</si>
  <si>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</si>
  <si>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</si>
  <si>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</si>
  <si>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</si>
  <si>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</si>
  <si>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</si>
  <si>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</si>
  <si>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</si>
  <si>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</si>
  <si>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</si>
  <si>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</si>
  <si>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</si>
  <si>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</si>
  <si>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</si>
  <si>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</si>
  <si>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</si>
  <si>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</si>
  <si>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</si>
  <si>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</si>
  <si>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</si>
  <si>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</si>
  <si>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</si>
  <si>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</si>
  <si>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</si>
  <si>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</si>
  <si>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</si>
  <si>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</si>
  <si>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</si>
  <si>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</si>
  <si>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</si>
  <si>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</si>
  <si>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</si>
  <si>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</si>
  <si>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</si>
  <si>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</si>
  <si>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</si>
  <si>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</si>
  <si>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</si>
  <si>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</si>
  <si>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</si>
  <si>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</si>
  <si>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</si>
  <si>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</si>
  <si>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</si>
  <si>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</si>
  <si>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</si>
  <si>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</si>
  <si>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</si>
  <si>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</si>
  <si>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</si>
  <si>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</si>
  <si>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</si>
  <si>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</si>
  <si>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</si>
  <si>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</si>
  <si>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</si>
  <si>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</si>
  <si>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</si>
  <si>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</si>
  <si>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</si>
  <si>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</si>
  <si>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</si>
  <si>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</si>
  <si>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</si>
  <si>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</si>
  <si>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</si>
  <si>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</si>
  <si>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</si>
  <si>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</si>
  <si>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</si>
  <si>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</si>
  <si>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</si>
  <si>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</si>
  <si>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</si>
  <si>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</si>
  <si>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</si>
  <si>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</si>
  <si>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</si>
  <si>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</si>
  <si>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</si>
  <si>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</si>
  <si>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</si>
  <si>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</si>
  <si>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</si>
  <si>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</si>
  <si>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</si>
  <si>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</si>
  <si>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</si>
  <si>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</si>
  <si>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</si>
  <si>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</si>
  <si>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</si>
  <si>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</si>
  <si>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</si>
  <si>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</si>
  <si>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</si>
  <si>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</si>
  <si>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</si>
  <si>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</si>
  <si>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</si>
  <si>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</si>
  <si>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</si>
  <si>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</si>
  <si>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</si>
  <si>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</si>
  <si>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</si>
  <si>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</si>
  <si>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</si>
  <si>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</si>
  <si>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</si>
  <si>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</si>
  <si>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</si>
  <si>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</si>
  <si>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</si>
  <si>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</si>
  <si>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</si>
  <si>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</si>
  <si>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</si>
  <si>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</si>
  <si>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</si>
  <si>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</si>
  <si>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</si>
  <si>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</si>
  <si>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</si>
  <si>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</si>
  <si>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</si>
  <si>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</si>
  <si>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</si>
  <si>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</si>
  <si>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</si>
  <si>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</si>
  <si>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</si>
  <si>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</si>
  <si>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</si>
  <si>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</si>
  <si>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</si>
  <si>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</si>
  <si>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</si>
  <si>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</si>
  <si>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</si>
  <si>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</si>
  <si>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</si>
  <si>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</si>
  <si>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</si>
  <si>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</si>
  <si>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</si>
  <si>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</si>
  <si>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</si>
  <si>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</si>
  <si>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</si>
  <si>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</si>
  <si>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</si>
  <si>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</si>
  <si>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</si>
  <si>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</si>
  <si>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</si>
  <si>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</si>
  <si>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</si>
  <si>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</si>
  <si>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</si>
  <si>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</si>
  <si>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</si>
  <si>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</si>
  <si>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</si>
  <si>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</si>
  <si>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</si>
  <si>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</si>
  <si>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</si>
  <si>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</si>
  <si>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</si>
  <si>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</si>
  <si>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</si>
  <si>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</si>
  <si>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</si>
  <si>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</si>
  <si>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</si>
  <si>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</si>
  <si>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</si>
  <si>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</si>
  <si>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</si>
  <si>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</si>
  <si>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</si>
  <si>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</si>
  <si>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</si>
  <si>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</si>
  <si>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</si>
  <si>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</si>
  <si>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</si>
  <si>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</si>
  <si>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</si>
  <si>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</si>
  <si>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</si>
  <si>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</si>
  <si>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</si>
  <si>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</si>
  <si>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</si>
  <si>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</si>
  <si>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</si>
  <si>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</si>
  <si>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</si>
  <si>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</si>
  <si>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</si>
  <si>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</si>
  <si>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</si>
  <si>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</si>
  <si>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</si>
  <si>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</si>
  <si>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</si>
  <si>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</si>
  <si>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</si>
  <si>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</si>
  <si>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</si>
  <si>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</si>
  <si>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</si>
  <si>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</si>
  <si>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</si>
  <si>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</si>
  <si>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</si>
  <si>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</si>
  <si>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</si>
  <si>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</si>
  <si>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</si>
  <si>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</si>
  <si>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</si>
  <si>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</si>
  <si>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</si>
  <si>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</si>
  <si>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</si>
  <si>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</si>
  <si>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</si>
  <si>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</si>
  <si>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</si>
  <si>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</si>
  <si>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</si>
  <si>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</si>
  <si>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</si>
  <si>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</si>
  <si>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</si>
  <si>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</si>
  <si>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</si>
  <si>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</si>
  <si>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</si>
  <si>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</si>
  <si>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</si>
  <si>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</si>
  <si>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</si>
  <si>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</si>
  <si>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</si>
  <si>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</si>
  <si>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</si>
  <si>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</si>
  <si>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</si>
  <si>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</si>
  <si>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</si>
  <si>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</si>
  <si>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</si>
  <si>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</si>
  <si>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</si>
  <si>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</si>
  <si>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</si>
  <si>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</si>
  <si>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</si>
  <si>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</si>
  <si>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</si>
  <si>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</si>
  <si>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</si>
  <si>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</si>
  <si>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</si>
  <si>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</si>
  <si>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</si>
  <si>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</si>
  <si>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</si>
  <si>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</si>
  <si>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</si>
  <si>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</si>
  <si>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</si>
  <si>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</si>
  <si>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</si>
  <si>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</si>
  <si>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</si>
  <si>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</si>
  <si>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</si>
  <si>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</si>
  <si>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</si>
  <si>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</si>
  <si>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</si>
  <si>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</si>
  <si>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</si>
  <si>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</si>
  <si>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</si>
  <si>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</si>
  <si>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</si>
  <si>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</si>
  <si>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</si>
  <si>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</si>
  <si>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</si>
  <si>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</si>
  <si>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</si>
  <si>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</si>
  <si>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</si>
  <si>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</si>
  <si>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</si>
  <si>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</si>
  <si>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</si>
  <si>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</si>
  <si>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</si>
  <si>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</si>
  <si>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</si>
  <si>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</si>
  <si>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</si>
  <si>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</si>
  <si>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</si>
  <si>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</si>
  <si>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</si>
  <si>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</si>
  <si>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</si>
  <si>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</si>
  <si>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</si>
  <si>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</si>
  <si>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</si>
  <si>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</si>
  <si>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</si>
  <si>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</si>
  <si>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</si>
  <si>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</si>
  <si>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</si>
  <si>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</si>
  <si>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</si>
  <si>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</si>
  <si>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</si>
  <si>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</si>
  <si>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</si>
  <si>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</si>
  <si>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</si>
  <si>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</si>
  <si>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</si>
  <si>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</si>
  <si>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</si>
  <si>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</si>
  <si>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</si>
  <si>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</si>
  <si>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</si>
  <si>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</si>
  <si>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</si>
  <si>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</si>
  <si>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</si>
  <si>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</si>
  <si>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</si>
  <si>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</si>
  <si>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</si>
  <si>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</si>
  <si>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</si>
  <si>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</si>
  <si>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</si>
  <si>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</si>
  <si>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</si>
  <si>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</si>
  <si>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</si>
  <si>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</si>
  <si>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</si>
  <si>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</si>
  <si>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</si>
  <si>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</si>
  <si>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</si>
  <si>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</si>
  <si>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</si>
  <si>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</si>
  <si>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</si>
  <si>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</si>
  <si>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</si>
  <si>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</si>
  <si>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</si>
  <si>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</si>
  <si>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</si>
  <si>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</si>
  <si>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</si>
  <si>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</si>
  <si>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</si>
  <si>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</si>
  <si>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</si>
  <si>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</si>
  <si>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</si>
  <si>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</si>
  <si>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</si>
  <si>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</si>
  <si>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</si>
  <si>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</si>
  <si>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</si>
  <si>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</si>
  <si>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</si>
  <si>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</si>
  <si>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</si>
  <si>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</si>
  <si>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</si>
  <si>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</si>
  <si>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</si>
  <si>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</si>
  <si>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</si>
  <si>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</si>
  <si>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</si>
  <si>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</si>
  <si>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</si>
  <si>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</si>
  <si>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</si>
  <si>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</si>
  <si>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</si>
  <si>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</si>
  <si>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</si>
  <si>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</si>
  <si>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</si>
  <si>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</si>
  <si>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</si>
  <si>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</si>
  <si>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</si>
  <si>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</si>
  <si>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</si>
  <si>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</si>
  <si>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</si>
  <si>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</si>
  <si>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</si>
  <si>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</si>
  <si>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</si>
  <si>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</si>
  <si>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</si>
  <si>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</si>
  <si>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</si>
  <si>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</si>
  <si>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</si>
  <si>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</si>
  <si>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</si>
  <si>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</si>
  <si>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</si>
  <si>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</si>
  <si>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</si>
  <si>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</si>
  <si>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</si>
  <si>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</si>
  <si>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</si>
  <si>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</si>
  <si>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</si>
  <si>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</si>
  <si>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</si>
  <si>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</si>
  <si>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</si>
  <si>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</si>
  <si>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</si>
  <si>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</si>
  <si>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</si>
  <si>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</si>
  <si>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</si>
  <si>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</si>
  <si>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</si>
  <si>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</si>
  <si>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</si>
  <si>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</si>
  <si>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</si>
  <si>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</si>
  <si>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</si>
  <si>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</si>
  <si>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</si>
  <si>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</si>
  <si>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</si>
  <si>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</si>
  <si>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</si>
  <si>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</si>
  <si>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</si>
  <si>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</si>
  <si>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</si>
  <si>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</si>
  <si>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</si>
  <si>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</si>
  <si>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</si>
  <si>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</si>
  <si>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</si>
  <si>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</si>
  <si>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</si>
  <si>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</si>
  <si>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</si>
  <si>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</si>
  <si>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</si>
  <si>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</si>
  <si>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</si>
  <si>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</si>
  <si>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</si>
  <si>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</si>
  <si>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</si>
  <si>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</si>
  <si>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</si>
  <si>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</si>
  <si>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</si>
  <si>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</si>
  <si>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</si>
  <si>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</si>
  <si>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</si>
  <si>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</si>
  <si>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</si>
  <si>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</si>
  <si>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</si>
  <si>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</si>
  <si>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</si>
  <si>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</si>
  <si>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</si>
  <si>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</si>
  <si>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</si>
  <si>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</si>
  <si>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</si>
  <si>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</si>
  <si>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</si>
  <si>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</si>
  <si>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</si>
  <si>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</si>
  <si>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</si>
  <si>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</si>
  <si>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</si>
  <si>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</si>
  <si>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</si>
  <si>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</si>
  <si>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</si>
  <si>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</si>
  <si>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</si>
  <si>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</si>
  <si>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</si>
  <si>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</si>
  <si>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</si>
  <si>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</si>
  <si>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</si>
  <si>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</si>
  <si>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</si>
  <si>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</si>
  <si>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</si>
  <si>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</si>
  <si>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</si>
  <si>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</si>
  <si>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</si>
  <si>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</si>
  <si>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</si>
  <si>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</si>
  <si>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</si>
  <si>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</si>
  <si>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</si>
  <si>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</si>
  <si>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</si>
  <si>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</si>
  <si>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</si>
  <si>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</si>
  <si>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</si>
  <si>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</si>
  <si>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</si>
  <si>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</si>
  <si>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</si>
  <si>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</si>
  <si>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</si>
  <si>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</si>
  <si>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</si>
  <si>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</si>
  <si>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</si>
  <si>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</si>
  <si>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</si>
  <si>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</si>
  <si>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</si>
  <si>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</si>
  <si>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</si>
  <si>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</si>
  <si>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</si>
  <si>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</si>
  <si>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</si>
  <si>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</si>
  <si>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</si>
  <si>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</si>
  <si>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</si>
  <si>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</si>
  <si>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</si>
  <si>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</si>
  <si>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</si>
  <si>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</si>
  <si>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</si>
  <si>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</si>
  <si>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</si>
  <si>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</si>
  <si>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</si>
  <si>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</si>
  <si>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</si>
  <si>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</si>
  <si>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</si>
  <si>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</si>
  <si>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</si>
  <si>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</si>
  <si>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</si>
  <si>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</si>
  <si>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</si>
  <si>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</si>
  <si>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</si>
  <si>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</si>
  <si>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</si>
  <si>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</si>
  <si>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</si>
  <si>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</si>
  <si>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</si>
  <si>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</si>
  <si>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</si>
  <si>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</si>
  <si>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</si>
  <si>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</si>
  <si>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</si>
  <si>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</si>
  <si>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</si>
  <si>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</si>
  <si>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</si>
  <si>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</si>
  <si>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</si>
  <si>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</si>
  <si>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</si>
  <si>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</si>
  <si>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</si>
  <si>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</si>
  <si>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</si>
  <si>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</si>
  <si>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</si>
  <si>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</si>
  <si>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</si>
  <si>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</si>
  <si>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</si>
  <si>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</si>
  <si>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</si>
  <si>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</si>
  <si>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</si>
  <si>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</si>
  <si>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</si>
  <si>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</si>
  <si>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</si>
  <si>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</si>
  <si>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</si>
  <si>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</si>
  <si>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</si>
  <si>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</si>
  <si>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</si>
  <si>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</si>
  <si>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</si>
  <si>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</si>
  <si>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</si>
  <si>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</si>
  <si>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</si>
  <si>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</si>
  <si>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</si>
  <si>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</si>
  <si>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</si>
  <si>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</si>
  <si>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</si>
  <si>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</si>
  <si>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</si>
  <si>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</si>
  <si>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</si>
  <si>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</si>
  <si>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</si>
  <si>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</si>
  <si>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</si>
  <si>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</si>
  <si>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</si>
  <si>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</si>
  <si>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</si>
  <si>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</si>
  <si>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</si>
  <si>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</si>
  <si>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</si>
  <si>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</si>
  <si>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</si>
  <si>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</si>
  <si>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</si>
  <si>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</si>
  <si>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</si>
  <si>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</si>
  <si>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</si>
  <si>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</si>
  <si>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</si>
  <si>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</si>
  <si>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</si>
  <si>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</si>
  <si>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</si>
  <si>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</si>
  <si>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</si>
  <si>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</si>
  <si>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</si>
  <si>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</si>
  <si>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</si>
  <si>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</si>
  <si>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</si>
  <si>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</si>
  <si>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</si>
  <si>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</si>
  <si>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</si>
  <si>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</si>
  <si>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</si>
  <si>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</si>
  <si>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</si>
  <si>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</si>
  <si>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</si>
  <si>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</si>
  <si>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</si>
  <si>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</si>
  <si>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</si>
  <si>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</si>
  <si>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</si>
  <si>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</si>
  <si>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</si>
  <si>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</si>
  <si>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</si>
  <si>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</si>
  <si>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</si>
  <si>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</si>
  <si>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</si>
  <si>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</si>
  <si>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</si>
  <si>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</si>
  <si>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</si>
  <si>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</si>
  <si>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</si>
  <si>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</si>
  <si>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</si>
  <si>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</si>
  <si>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</si>
  <si>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</si>
  <si>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</si>
  <si>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</si>
  <si>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</si>
  <si>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</si>
  <si>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</si>
  <si>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</si>
  <si>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</si>
  <si>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</si>
  <si>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</si>
  <si>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</si>
  <si>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</si>
  <si>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</si>
  <si>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</si>
  <si>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</si>
  <si>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</si>
  <si>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</si>
  <si>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</si>
  <si>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</si>
  <si>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</si>
  <si>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</si>
  <si>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</si>
  <si>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</si>
  <si>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</si>
  <si>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</si>
  <si>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</si>
  <si>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</si>
  <si>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</si>
  <si>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</si>
  <si>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</si>
  <si>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</si>
  <si>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</si>
  <si>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</si>
  <si>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</si>
  <si>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</si>
  <si>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</si>
  <si>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</si>
  <si>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</si>
  <si>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</si>
  <si>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</si>
  <si>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</si>
  <si>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</si>
  <si>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</si>
  <si>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</si>
  <si>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</si>
  <si>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</si>
  <si>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</si>
  <si>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</si>
  <si>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</si>
  <si>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</si>
  <si>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</si>
  <si>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</si>
  <si>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</si>
  <si>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</si>
  <si>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</si>
  <si>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</si>
  <si>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</si>
  <si>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</si>
  <si>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</si>
  <si>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</si>
  <si>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</si>
  <si>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</si>
  <si>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</si>
  <si>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</si>
  <si>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</si>
  <si>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</si>
  <si>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</si>
  <si>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</si>
  <si>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</si>
  <si>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</si>
  <si>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</si>
  <si>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</si>
  <si>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</si>
  <si>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</si>
  <si>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</si>
  <si>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</si>
  <si>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</si>
  <si>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</si>
  <si>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</si>
  <si>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</si>
  <si>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</si>
  <si>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</si>
  <si>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</si>
  <si>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</si>
  <si>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</si>
  <si>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</si>
  <si>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</si>
  <si>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</si>
  <si>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</si>
  <si>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</si>
  <si>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</si>
  <si>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</si>
  <si>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</si>
  <si>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</si>
  <si>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</si>
  <si>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</si>
  <si>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</si>
  <si>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</si>
  <si>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</si>
  <si>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</si>
  <si>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</si>
  <si>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</si>
  <si>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</si>
  <si>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</si>
  <si>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</si>
  <si>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</si>
  <si>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</si>
  <si>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</si>
  <si>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</si>
  <si>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</si>
  <si>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</si>
  <si>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</si>
  <si>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</si>
  <si>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</si>
  <si>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</si>
  <si>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</si>
  <si>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</si>
  <si>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</si>
  <si>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</si>
  <si>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</si>
  <si>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</si>
  <si>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</si>
  <si>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</si>
  <si>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</si>
  <si>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</si>
  <si>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</si>
  <si>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</si>
  <si>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</si>
  <si>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</si>
  <si>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</si>
  <si>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</si>
  <si>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</si>
  <si>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</si>
  <si>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</si>
  <si>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</si>
  <si>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</si>
  <si>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</si>
  <si>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</si>
  <si>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</si>
  <si>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</si>
  <si>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</si>
  <si>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</si>
  <si>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</si>
  <si>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</si>
  <si>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</si>
  <si>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</si>
  <si>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</si>
  <si>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</si>
  <si>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</si>
  <si>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</si>
  <si>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</si>
  <si>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</si>
  <si>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</si>
  <si>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</si>
  <si>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</si>
  <si>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</si>
  <si>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</si>
  <si>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</si>
  <si>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</si>
  <si>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</si>
  <si>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</si>
  <si>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</si>
  <si>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</si>
  <si>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</si>
  <si>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</si>
  <si>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</si>
  <si>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</si>
  <si>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</si>
  <si>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</si>
  <si>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</si>
  <si>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</si>
  <si>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</si>
  <si>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</si>
  <si>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</si>
  <si>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</si>
  <si>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</si>
  <si>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</si>
  <si>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</si>
  <si>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</si>
  <si>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</si>
  <si>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</si>
  <si>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</si>
  <si>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</si>
  <si>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</si>
  <si>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</si>
  <si>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</si>
  <si>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</si>
  <si>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</si>
  <si>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</si>
  <si>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</si>
  <si>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</si>
  <si>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</si>
  <si>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</si>
  <si>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</si>
  <si>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</si>
  <si>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</si>
  <si>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</si>
  <si>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</si>
  <si>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</si>
  <si>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</si>
  <si>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</si>
  <si>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</si>
  <si>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</si>
  <si>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</si>
  <si>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</si>
  <si>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</si>
  <si>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</si>
  <si>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</si>
  <si>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</si>
  <si>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</si>
  <si>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</si>
  <si>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</si>
  <si>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</si>
  <si>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</si>
  <si>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</si>
  <si>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</si>
  <si>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</si>
  <si>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</si>
  <si>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</si>
  <si>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</si>
  <si>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</si>
  <si>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</si>
  <si>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</si>
  <si>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</si>
  <si>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</si>
  <si>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</si>
  <si>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</si>
  <si>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</si>
  <si>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</si>
  <si>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</si>
  <si>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</si>
  <si>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</si>
  <si>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</si>
  <si>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</si>
  <si>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</si>
  <si>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</si>
  <si>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</si>
  <si>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</si>
  <si>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</si>
  <si>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</si>
  <si>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</si>
  <si>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</si>
  <si>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</si>
  <si>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</si>
  <si>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</si>
  <si>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</si>
  <si>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</si>
  <si>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</si>
  <si>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</si>
  <si>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</si>
  <si>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</si>
  <si>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</si>
  <si>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</si>
  <si>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</si>
  <si>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</si>
  <si>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</si>
  <si>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</si>
  <si>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</si>
  <si>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</si>
  <si>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</si>
  <si>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</si>
  <si>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</si>
  <si>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</si>
  <si>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</si>
  <si>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</si>
  <si>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</si>
  <si>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</si>
  <si>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</si>
  <si>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</si>
  <si>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</si>
  <si>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</si>
  <si>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</si>
  <si>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</si>
  <si>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</si>
  <si>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</si>
  <si>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</si>
  <si>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</si>
  <si>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</si>
  <si>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</si>
  <si>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</si>
  <si>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</si>
  <si>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</si>
  <si>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</si>
  <si>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</si>
  <si>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</si>
  <si>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</si>
  <si>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</si>
  <si>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</si>
  <si>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</si>
  <si>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</si>
  <si>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</si>
  <si>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</si>
  <si>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</si>
  <si>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</si>
  <si>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</si>
  <si>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</si>
  <si>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</si>
  <si>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</si>
  <si>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</si>
  <si>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</si>
  <si>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</si>
  <si>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</si>
  <si>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</si>
  <si>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</si>
  <si>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</si>
  <si>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</si>
  <si>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</si>
  <si>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</si>
  <si>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</si>
  <si>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</si>
  <si>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</si>
  <si>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</si>
  <si>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</si>
  <si>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</si>
  <si>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</si>
  <si>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</si>
  <si>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</si>
  <si>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</si>
  <si>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</si>
  <si>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</si>
  <si>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</si>
  <si>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</si>
  <si>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</si>
  <si>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</si>
  <si>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</si>
  <si>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</si>
  <si>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</si>
  <si>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</si>
  <si>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</si>
  <si>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</si>
  <si>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</si>
  <si>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</si>
  <si>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</si>
  <si>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</si>
  <si>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</si>
  <si>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</si>
  <si>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</si>
  <si>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</si>
  <si>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</si>
  <si>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</si>
  <si>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</si>
  <si>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</si>
  <si>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</si>
  <si>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</si>
  <si>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</si>
  <si>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</si>
  <si>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</si>
  <si>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</si>
  <si>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</si>
  <si>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</si>
  <si>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</si>
  <si>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</si>
  <si>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</si>
  <si>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</si>
  <si>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</si>
  <si>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</si>
  <si>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</si>
  <si>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</si>
  <si>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</si>
  <si>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</si>
  <si>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</si>
  <si>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</si>
  <si>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</si>
  <si>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</si>
  <si>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</si>
  <si>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</si>
  <si>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</si>
  <si>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</si>
  <si>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</si>
  <si>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</si>
  <si>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</si>
  <si>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</si>
  <si>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</si>
  <si>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</si>
  <si>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</si>
  <si>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</si>
  <si>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</si>
  <si>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</si>
  <si>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</si>
  <si>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</si>
  <si>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</si>
  <si>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</si>
  <si>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</si>
  <si>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</si>
  <si>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</si>
  <si>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</si>
  <si>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</si>
  <si>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</si>
  <si>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</si>
  <si>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</si>
  <si>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</si>
  <si>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</si>
  <si>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</si>
  <si>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</si>
  <si>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</si>
  <si>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</si>
  <si>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</si>
  <si>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</si>
  <si>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</si>
  <si>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</si>
  <si>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</si>
  <si>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</si>
  <si>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</si>
  <si>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</si>
  <si>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</si>
  <si>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</si>
  <si>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</si>
  <si>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</si>
  <si>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</si>
  <si>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</si>
  <si>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</si>
  <si>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</si>
  <si>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</si>
  <si>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</si>
  <si>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</si>
  <si>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</si>
  <si>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</si>
  <si>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</si>
  <si>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</si>
  <si>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</si>
  <si>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</si>
  <si>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</si>
  <si>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</si>
  <si>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</si>
  <si>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</si>
  <si>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</si>
  <si>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</si>
  <si>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</si>
  <si>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</si>
  <si>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</si>
  <si>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</si>
  <si>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</si>
  <si>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</si>
  <si>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</si>
  <si>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</si>
  <si>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</si>
  <si>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</si>
  <si>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</si>
  <si>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</si>
  <si>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</si>
  <si>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</si>
  <si>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</si>
  <si>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</si>
  <si>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</si>
  <si>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</si>
  <si>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</si>
  <si>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</si>
  <si>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</si>
  <si>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</si>
  <si>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</si>
  <si>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</si>
  <si>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</si>
  <si>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</si>
  <si>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</si>
  <si>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</si>
  <si>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</si>
  <si>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</si>
  <si>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</si>
  <si>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</si>
  <si>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</si>
  <si>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</si>
  <si>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</si>
  <si>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</si>
  <si>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</si>
  <si>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</si>
  <si>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</si>
  <si>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</si>
  <si>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</si>
  <si>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</si>
  <si>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</si>
  <si>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</si>
  <si>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</si>
  <si>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</si>
  <si>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</si>
  <si>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</si>
  <si>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</si>
  <si>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</si>
  <si>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</si>
  <si>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</si>
  <si>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</si>
  <si>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</si>
  <si>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</si>
  <si>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</si>
  <si>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</si>
  <si>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</si>
  <si>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</si>
  <si>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</si>
  <si>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</si>
  <si>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</si>
  <si>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</si>
  <si>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</si>
  <si>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</si>
  <si>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</si>
  <si>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</si>
  <si>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</si>
  <si>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</si>
  <si>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</si>
  <si>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</si>
  <si>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</si>
  <si>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</si>
  <si>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</si>
  <si>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</si>
  <si>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</si>
  <si>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</si>
  <si>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</si>
  <si>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</si>
  <si>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</si>
  <si>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</si>
  <si>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</si>
  <si>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</si>
  <si>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</si>
  <si>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</si>
  <si>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</si>
  <si>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</si>
  <si>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</si>
  <si>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</si>
  <si>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</si>
  <si>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</si>
  <si>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</si>
  <si>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</si>
  <si>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</si>
  <si>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</si>
  <si>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</si>
  <si>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</si>
  <si>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</si>
  <si>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</si>
  <si>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</si>
  <si>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</si>
  <si>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</si>
  <si>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</si>
  <si>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</si>
  <si>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</si>
  <si>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</si>
  <si>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</si>
  <si>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</si>
  <si>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</si>
  <si>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</si>
  <si>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</si>
  <si>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</si>
  <si>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</si>
  <si>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</si>
  <si>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</si>
  <si>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</si>
  <si>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</si>
  <si>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</si>
  <si>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</si>
  <si>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</si>
  <si>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</si>
  <si>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</si>
  <si>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</si>
  <si>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</si>
  <si>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</si>
  <si>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</si>
  <si>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</si>
  <si>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</si>
  <si>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</si>
  <si>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</si>
  <si>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</si>
  <si>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</si>
  <si>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</si>
  <si>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</si>
  <si>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</si>
  <si>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</si>
  <si>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</si>
  <si>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</si>
  <si>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</si>
  <si>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</si>
  <si>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</si>
  <si>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</si>
  <si>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</si>
  <si>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</si>
  <si>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</si>
  <si>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</si>
  <si>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</si>
  <si>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</si>
  <si>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</si>
  <si>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</si>
  <si>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</si>
  <si>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</si>
  <si>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</si>
  <si>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</si>
  <si>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</si>
  <si>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</si>
  <si>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</si>
  <si>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</si>
  <si>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</si>
  <si>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</si>
  <si>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</si>
  <si>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</si>
  <si>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</si>
  <si>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</si>
  <si>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</si>
  <si>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</si>
  <si>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</si>
  <si>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</si>
  <si>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</si>
  <si>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</si>
  <si>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</si>
  <si>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</si>
  <si>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</si>
  <si>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</si>
  <si>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</si>
  <si>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</si>
  <si>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</si>
  <si>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</si>
  <si>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</si>
  <si>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</si>
  <si>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</si>
  <si>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</si>
  <si>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</si>
  <si>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</si>
  <si>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</si>
  <si>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</si>
  <si>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</si>
  <si>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</si>
  <si>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</si>
  <si>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</si>
  <si>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</si>
  <si>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</si>
  <si>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</si>
  <si>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</si>
  <si>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</si>
  <si>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</si>
  <si>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</si>
  <si>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</si>
  <si>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</si>
  <si>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</si>
  <si>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</si>
  <si>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</si>
  <si>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</si>
  <si>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</si>
  <si>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</si>
  <si>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</si>
  <si>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</si>
  <si>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</si>
  <si>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</si>
  <si>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</si>
  <si>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</si>
  <si>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</si>
  <si>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</si>
  <si>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</si>
  <si>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</si>
  <si>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</si>
  <si>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</si>
  <si>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</si>
  <si>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</si>
  <si>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</si>
  <si>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</si>
  <si>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</si>
  <si>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</si>
  <si>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</si>
  <si>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</si>
  <si>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</si>
  <si>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</si>
  <si>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</si>
  <si>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</si>
  <si>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</si>
  <si>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</si>
  <si>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</si>
  <si>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</si>
  <si>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</si>
  <si>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</si>
  <si>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</si>
  <si>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</si>
  <si>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</si>
  <si>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</si>
  <si>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</si>
  <si>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</si>
  <si>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</si>
  <si>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</si>
  <si>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</si>
  <si>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</si>
  <si>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</si>
  <si>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</si>
  <si>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</si>
  <si>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</si>
  <si>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</si>
  <si>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</si>
  <si>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</si>
  <si>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</si>
  <si>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</si>
  <si>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</si>
  <si>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</si>
  <si>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</si>
  <si>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</si>
  <si>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</si>
  <si>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</si>
  <si>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</si>
  <si>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</si>
  <si>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</si>
  <si>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</si>
  <si>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</si>
  <si>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</si>
  <si>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</si>
  <si>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</si>
  <si>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</si>
  <si>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</si>
  <si>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</si>
  <si>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</si>
  <si>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</si>
  <si>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</si>
  <si>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</si>
  <si>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</si>
  <si>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</si>
  <si>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</si>
  <si>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</si>
  <si>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</si>
  <si>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</si>
  <si>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</si>
  <si>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</si>
  <si>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</si>
  <si>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</si>
  <si>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</si>
  <si>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</si>
  <si>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</si>
  <si>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</si>
  <si>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</si>
  <si>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</si>
  <si>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</si>
  <si>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</si>
  <si>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</si>
  <si>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</si>
  <si>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</si>
  <si>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</si>
  <si>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</si>
  <si>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</si>
  <si>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</si>
  <si>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</si>
  <si>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</si>
  <si>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</si>
  <si>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</si>
  <si>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</si>
  <si>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</si>
  <si>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</si>
  <si>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</si>
  <si>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</si>
  <si>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</si>
  <si>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</si>
  <si>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</si>
  <si>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</si>
  <si>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</si>
  <si>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</si>
  <si>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</si>
  <si>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</si>
  <si>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</si>
  <si>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</si>
  <si>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</si>
  <si>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</si>
  <si>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</si>
  <si>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</si>
  <si>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</si>
  <si>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</si>
  <si>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</si>
  <si>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</si>
  <si>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</si>
  <si>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</si>
  <si>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</si>
  <si>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</si>
  <si>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</si>
  <si>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</si>
  <si>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</si>
  <si>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</si>
  <si>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</si>
  <si>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</si>
  <si>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</si>
  <si>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</si>
  <si>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</si>
  <si>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</si>
  <si>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</si>
  <si>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</si>
  <si>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</si>
  <si>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</si>
  <si>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</si>
  <si>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</si>
  <si>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</si>
  <si>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</si>
  <si>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</si>
  <si>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</si>
  <si>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</si>
  <si>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</si>
  <si>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</si>
  <si>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</si>
  <si>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</si>
  <si>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</si>
  <si>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</si>
  <si>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</si>
  <si>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</si>
  <si>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</si>
  <si>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</si>
  <si>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</si>
  <si>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</si>
  <si>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</si>
  <si>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</si>
  <si>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</si>
  <si>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</si>
  <si>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</si>
  <si>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</si>
  <si>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</si>
  <si>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</si>
  <si>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</si>
  <si>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</si>
  <si>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</si>
  <si>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</si>
  <si>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</si>
  <si>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</si>
  <si>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</si>
  <si>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</si>
  <si>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</si>
  <si>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</si>
  <si>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</si>
  <si>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</si>
  <si>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</si>
  <si>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</si>
  <si>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</si>
  <si>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</si>
  <si>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</si>
  <si>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</si>
  <si>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</si>
  <si>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</si>
  <si>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</si>
  <si>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</si>
  <si>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</si>
  <si>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</si>
  <si>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</si>
  <si>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</si>
  <si>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</si>
  <si>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</si>
  <si>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</si>
  <si>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</si>
  <si>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</si>
  <si>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</si>
  <si>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</si>
  <si>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</si>
  <si>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</si>
  <si>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</si>
  <si>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</si>
  <si>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</si>
  <si>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</si>
  <si>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</si>
  <si>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</si>
  <si>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</si>
  <si>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</si>
  <si>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</si>
  <si>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</si>
  <si>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</si>
  <si>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</si>
  <si>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</si>
  <si>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</si>
  <si>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</si>
  <si>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</si>
  <si>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</si>
  <si>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</si>
  <si>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</si>
  <si>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</si>
  <si>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</si>
  <si>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</si>
  <si>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</si>
  <si>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</si>
  <si>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</si>
  <si>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</si>
  <si>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</si>
  <si>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</si>
  <si>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</si>
  <si>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</si>
  <si>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</si>
  <si>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</si>
  <si>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</si>
  <si>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</si>
  <si>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</si>
  <si>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</si>
  <si>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</si>
  <si>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</si>
  <si>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</si>
  <si>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</si>
  <si>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</si>
  <si>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</si>
  <si>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</si>
  <si>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</si>
  <si>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</si>
  <si>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</si>
  <si>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</si>
  <si>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</si>
  <si>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</si>
  <si>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</si>
  <si>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</si>
  <si>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</si>
  <si>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</si>
  <si>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</si>
  <si>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</si>
  <si>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</si>
  <si>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</si>
  <si>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</si>
  <si>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</si>
  <si>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</si>
  <si>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</si>
  <si>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</si>
  <si>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</si>
  <si>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</si>
  <si>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</si>
  <si>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</si>
  <si>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</si>
  <si>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</si>
  <si>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</si>
  <si>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</si>
  <si>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</si>
  <si>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</si>
  <si>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</si>
  <si>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</si>
  <si>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</si>
  <si>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</si>
  <si>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</si>
  <si>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</si>
  <si>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</si>
  <si>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</si>
  <si>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</si>
  <si>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</si>
  <si>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</si>
  <si>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</si>
  <si>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</si>
  <si>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</si>
  <si>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</si>
  <si>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</si>
  <si>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</si>
  <si>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</si>
  <si>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</si>
  <si>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</si>
  <si>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</si>
  <si>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</si>
  <si>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</si>
  <si>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</si>
  <si>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</si>
  <si>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</si>
  <si>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</si>
  <si>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</si>
  <si>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</si>
  <si>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</si>
  <si>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</si>
  <si>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</si>
  <si>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</si>
  <si>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</si>
  <si>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</si>
  <si>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</si>
  <si>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</si>
  <si>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</si>
  <si>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</si>
  <si>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</si>
  <si>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</si>
  <si>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</si>
  <si>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</si>
  <si>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</si>
  <si>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</si>
  <si>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</si>
  <si>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</si>
  <si>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</si>
  <si>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</si>
  <si>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</si>
  <si>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</si>
  <si>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</si>
  <si>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</si>
  <si>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</si>
  <si>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</si>
  <si>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</si>
  <si>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</si>
  <si>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</si>
  <si>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</si>
  <si>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</si>
  <si>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</si>
  <si>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</si>
  <si>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</si>
  <si>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</si>
  <si>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</si>
  <si>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</si>
  <si>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</si>
  <si>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</si>
  <si>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</si>
  <si>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</si>
  <si>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</si>
  <si>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</si>
  <si>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</si>
  <si>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</si>
  <si>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</si>
  <si>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</si>
  <si>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</si>
  <si>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</si>
  <si>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</si>
  <si>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</si>
  <si>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</si>
  <si>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</si>
  <si>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</si>
  <si>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</si>
  <si>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</si>
  <si>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</si>
  <si>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</si>
  <si>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</si>
  <si>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</si>
  <si>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</si>
  <si>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</si>
  <si>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</si>
  <si>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</si>
  <si>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</si>
  <si>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</si>
  <si>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</si>
  <si>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</si>
  <si>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</si>
  <si>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</si>
  <si>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</si>
  <si>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</si>
  <si>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</si>
  <si>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</si>
  <si>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</si>
  <si>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</si>
  <si>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</si>
  <si>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</si>
  <si>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</si>
  <si>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</si>
  <si>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</si>
  <si>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</si>
  <si>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</si>
  <si>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</si>
  <si>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</si>
  <si>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</si>
  <si>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</si>
  <si>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</si>
  <si>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</si>
  <si>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</si>
  <si>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</si>
  <si>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</si>
  <si>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</si>
  <si>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</si>
  <si>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</si>
  <si>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</si>
  <si>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</si>
  <si>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</si>
  <si>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</si>
  <si>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</si>
  <si>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</si>
  <si>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</si>
  <si>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</si>
  <si>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</si>
  <si>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</si>
  <si>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</si>
  <si>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</si>
  <si>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</si>
  <si>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</si>
  <si>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</si>
  <si>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</si>
  <si>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</si>
  <si>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</si>
  <si>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</si>
  <si>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</si>
  <si>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</si>
  <si>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</si>
  <si>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</si>
  <si>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</si>
  <si>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</si>
  <si>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</si>
  <si>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</si>
  <si>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</si>
  <si>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</si>
  <si>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</si>
  <si>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</si>
  <si>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</si>
  <si>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</si>
  <si>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</si>
  <si>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</si>
  <si>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</si>
  <si>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</si>
  <si>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</si>
  <si>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</si>
  <si>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</si>
  <si>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</si>
  <si>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</si>
  <si>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</si>
  <si>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</si>
  <si>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</si>
  <si>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</si>
  <si>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</si>
  <si>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</si>
  <si>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</si>
  <si>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</si>
  <si>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</si>
  <si>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</si>
  <si>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</si>
  <si>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</si>
  <si>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</si>
  <si>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</si>
  <si>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</si>
  <si>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</si>
  <si>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</si>
  <si>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</si>
  <si>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</si>
  <si>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</si>
  <si>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</si>
  <si>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</si>
  <si>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</si>
  <si>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</si>
  <si>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</si>
  <si>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</si>
  <si>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</si>
  <si>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</si>
  <si>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</si>
  <si>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</si>
  <si>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</si>
  <si>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</si>
  <si>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</si>
  <si>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</si>
  <si>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</si>
  <si>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</si>
  <si>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</si>
  <si>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</si>
  <si>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</si>
  <si>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</si>
  <si>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</si>
  <si>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</si>
  <si>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</si>
  <si>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</si>
  <si>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</si>
  <si>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</si>
  <si>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</si>
  <si>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</si>
  <si>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</si>
  <si>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</si>
  <si>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</si>
  <si>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</si>
  <si>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</si>
  <si>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</si>
  <si>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</si>
  <si>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</si>
  <si>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</si>
  <si>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</si>
  <si>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</si>
  <si>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</si>
  <si>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</si>
  <si>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</si>
  <si>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</si>
  <si>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</si>
  <si>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</si>
  <si>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</si>
  <si>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</si>
  <si>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</si>
  <si>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</si>
  <si>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</si>
  <si>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</si>
  <si>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</si>
  <si>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</si>
  <si>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</si>
  <si>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</si>
  <si>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</si>
  <si>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</si>
  <si>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</si>
  <si>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</si>
  <si>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</si>
  <si>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</si>
  <si>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</si>
  <si>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</si>
  <si>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</si>
  <si>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</si>
  <si>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</si>
  <si>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</si>
  <si>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</si>
  <si>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</si>
  <si>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</si>
  <si>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</si>
  <si>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</si>
  <si>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</si>
  <si>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</si>
  <si>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</si>
  <si>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</si>
  <si>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</si>
  <si>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</si>
  <si>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</si>
  <si>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</si>
  <si>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</si>
  <si>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</si>
  <si>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</si>
  <si>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</si>
  <si>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</si>
  <si>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</si>
  <si>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</si>
  <si>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</si>
  <si>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</si>
  <si>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</si>
  <si>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</si>
  <si>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</si>
  <si>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</si>
  <si>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</si>
  <si>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</si>
  <si>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</si>
  <si>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</si>
  <si>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</si>
  <si>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</si>
  <si>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</si>
  <si>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</si>
  <si>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</si>
  <si>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</si>
  <si>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</si>
  <si>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</si>
  <si>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</si>
  <si>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</si>
  <si>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</si>
  <si>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</si>
  <si>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</si>
  <si>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</si>
  <si>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</si>
  <si>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</si>
  <si>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</si>
  <si>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</si>
  <si>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</si>
  <si>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</si>
  <si>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</si>
  <si>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</si>
  <si>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</si>
  <si>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</si>
  <si>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</si>
  <si>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</si>
  <si>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</si>
  <si>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</si>
  <si>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</si>
  <si>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</si>
  <si>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</si>
  <si>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</si>
  <si>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</si>
  <si>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</si>
  <si>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</si>
  <si>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</si>
  <si>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</si>
  <si>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</si>
  <si>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</si>
  <si>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</si>
  <si>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</si>
  <si>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</si>
  <si>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</si>
  <si>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</si>
  <si>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</si>
  <si>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</si>
  <si>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</si>
  <si>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</si>
  <si>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</si>
  <si>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</si>
  <si>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</si>
  <si>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</si>
  <si>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</si>
  <si>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</si>
  <si>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</si>
  <si>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</si>
  <si>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</si>
  <si>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</si>
  <si>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</si>
  <si>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</si>
  <si>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</si>
  <si>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</si>
  <si>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</si>
  <si>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</si>
  <si>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</si>
  <si>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</si>
  <si>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</si>
  <si>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</si>
  <si>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</si>
  <si>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</si>
  <si>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</si>
  <si>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</si>
  <si>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</si>
  <si>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</si>
  <si>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</si>
  <si>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</si>
  <si>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</si>
  <si>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</si>
  <si>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</si>
  <si>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</si>
  <si>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</si>
  <si>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</si>
  <si>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</si>
  <si>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</si>
  <si>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</si>
  <si>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</si>
  <si>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</si>
  <si>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</si>
  <si>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</si>
  <si>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</si>
  <si>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</si>
  <si>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</si>
  <si>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</si>
  <si>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</si>
  <si>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</si>
  <si>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</si>
  <si>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</si>
  <si>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</si>
  <si>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</si>
  <si>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</si>
  <si>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</si>
  <si>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</si>
  <si>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</si>
  <si>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</si>
  <si>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</si>
  <si>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</si>
  <si>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</si>
  <si>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</si>
  <si>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</si>
  <si>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</si>
  <si>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</si>
  <si>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</si>
  <si>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</si>
  <si>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</si>
  <si>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</si>
  <si>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</si>
  <si>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</si>
  <si>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</si>
  <si>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</si>
  <si>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</si>
  <si>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</si>
  <si>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</si>
  <si>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</si>
  <si>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</si>
  <si>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</si>
  <si>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</si>
  <si>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</si>
  <si>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</si>
  <si>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</si>
  <si>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</si>
  <si>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</si>
  <si>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</si>
  <si>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</si>
  <si>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</si>
  <si>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</si>
  <si>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</si>
  <si>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</si>
  <si>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</si>
  <si>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</si>
  <si>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</si>
  <si>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</si>
  <si>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</si>
  <si>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</si>
  <si>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</si>
  <si>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</si>
  <si>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</si>
  <si>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</si>
  <si>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</si>
  <si>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</si>
  <si>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</si>
  <si>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</si>
  <si>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</si>
  <si>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</si>
  <si>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</si>
  <si>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</si>
  <si>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</si>
  <si>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</si>
  <si>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</si>
  <si>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</si>
  <si>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</si>
  <si>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</si>
  <si>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</si>
  <si>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</si>
  <si>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</si>
  <si>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</si>
  <si>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</si>
  <si>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</si>
  <si>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</si>
  <si>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</si>
  <si>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</si>
  <si>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</si>
  <si>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</si>
  <si>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</si>
  <si>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</si>
  <si>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</si>
  <si>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</si>
  <si>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</si>
  <si>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</si>
  <si>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</si>
  <si>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</si>
  <si>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</si>
  <si>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</si>
  <si>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</si>
  <si>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</si>
  <si>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</si>
  <si>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</si>
  <si>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</si>
  <si>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</si>
  <si>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</si>
  <si>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</si>
  <si>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</si>
  <si>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</si>
  <si>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</si>
  <si>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</si>
  <si>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</si>
  <si>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</si>
  <si>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</si>
  <si>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</si>
  <si>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</si>
  <si>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</si>
  <si>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</si>
  <si>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</si>
  <si>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</si>
  <si>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</si>
  <si>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</si>
  <si>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</si>
  <si>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</si>
  <si>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</si>
  <si>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</si>
  <si>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</si>
  <si>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</si>
  <si>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</si>
  <si>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</si>
  <si>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</si>
  <si>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</si>
  <si>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</si>
  <si>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</si>
  <si>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</si>
  <si>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</si>
  <si>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</si>
  <si>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</si>
  <si>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</si>
  <si>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</si>
  <si>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</si>
  <si>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</si>
  <si>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</si>
  <si>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</si>
  <si>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</si>
  <si>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</si>
  <si>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</si>
  <si>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</si>
  <si>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</si>
  <si>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</si>
  <si>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</si>
  <si>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</si>
  <si>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</si>
  <si>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</si>
  <si>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</si>
  <si>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</si>
  <si>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</si>
  <si>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</si>
  <si>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</si>
  <si>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</si>
  <si>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</si>
  <si>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</si>
  <si>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</si>
  <si>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</si>
  <si>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</si>
  <si>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</si>
  <si>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</si>
  <si>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</si>
  <si>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</si>
  <si>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</si>
  <si>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</si>
  <si>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</si>
  <si>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</si>
  <si>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</si>
  <si>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</si>
  <si>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</si>
  <si>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</si>
  <si>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</si>
  <si>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</si>
  <si>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</si>
  <si>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</si>
  <si>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</si>
  <si>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</si>
  <si>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</si>
  <si>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</si>
  <si>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</si>
  <si>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</si>
  <si>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</si>
  <si>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</si>
  <si>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</si>
  <si>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</si>
  <si>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</si>
  <si>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</si>
  <si>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</si>
  <si>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</si>
  <si>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</si>
  <si>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</si>
  <si>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</si>
  <si>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</si>
  <si>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</si>
  <si>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</si>
  <si>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</si>
  <si>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</si>
  <si>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</si>
  <si>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</si>
  <si>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</si>
  <si>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</si>
  <si>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</si>
  <si>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</si>
  <si>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</si>
  <si>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</si>
  <si>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</si>
  <si>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</si>
  <si>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</si>
  <si>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</si>
  <si>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</si>
  <si>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</si>
  <si>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</si>
  <si>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</si>
  <si>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</si>
  <si>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</si>
  <si>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</si>
  <si>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</si>
  <si>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</si>
  <si>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</si>
  <si>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</si>
  <si>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</si>
  <si>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</si>
  <si>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</si>
  <si>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</si>
  <si>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</si>
  <si>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</si>
  <si>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</si>
  <si>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</si>
  <si>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</si>
  <si>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</si>
  <si>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</si>
  <si>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</si>
  <si>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</si>
  <si>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</si>
  <si>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</si>
  <si>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</si>
  <si>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</si>
  <si>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</si>
  <si>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</si>
  <si>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</si>
  <si>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</si>
  <si>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</si>
  <si>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</si>
  <si>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</si>
  <si>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</si>
  <si>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</si>
  <si>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</si>
  <si>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</si>
  <si>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</si>
  <si>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</si>
  <si>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</si>
  <si>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</si>
  <si>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</si>
  <si>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</si>
  <si>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</si>
  <si>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</si>
  <si>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</si>
  <si>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</si>
  <si>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</si>
  <si>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</si>
  <si>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</si>
  <si>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</si>
  <si>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</si>
  <si>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</si>
  <si>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</si>
  <si>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</si>
  <si>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</si>
  <si>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</si>
  <si>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</si>
  <si>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</si>
  <si>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</si>
  <si>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</si>
  <si>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</si>
  <si>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</si>
  <si>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</si>
  <si>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</si>
  <si>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</si>
  <si>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</si>
  <si>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</si>
  <si>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</si>
  <si>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</si>
  <si>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</si>
  <si>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</si>
  <si>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</si>
  <si>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</si>
  <si>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</si>
  <si>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</si>
  <si>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</si>
  <si>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</si>
  <si>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</si>
  <si>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</si>
  <si>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</si>
  <si>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</si>
  <si>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</si>
  <si>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</si>
  <si>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</si>
  <si>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</si>
  <si>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</si>
  <si>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</si>
  <si>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</si>
  <si>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</si>
  <si>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</si>
  <si>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</si>
  <si>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</si>
  <si>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</si>
  <si>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</si>
  <si>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</si>
  <si>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</si>
  <si>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</si>
  <si>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</si>
  <si>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</si>
  <si>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</si>
  <si>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</si>
  <si>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</si>
  <si>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</si>
  <si>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</si>
  <si>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</si>
  <si>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</si>
  <si>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</si>
  <si>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</si>
  <si>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</si>
  <si>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</si>
  <si>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</si>
  <si>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</si>
  <si>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</si>
  <si>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</si>
  <si>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</si>
  <si>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</si>
  <si>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</si>
  <si>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</si>
  <si>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</si>
  <si>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</si>
  <si>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</si>
  <si>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</si>
  <si>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</si>
  <si>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</si>
  <si>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</si>
  <si>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</si>
  <si>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</si>
  <si>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</si>
  <si>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</si>
  <si>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</si>
  <si>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</si>
  <si>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</si>
  <si>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</si>
  <si>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</si>
  <si>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</si>
  <si>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</si>
  <si>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</si>
  <si>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</si>
  <si>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</si>
  <si>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</si>
  <si>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</si>
  <si>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</si>
  <si>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</si>
  <si>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</si>
  <si>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</si>
  <si>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</si>
  <si>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</si>
  <si>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</si>
  <si>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</si>
  <si>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</si>
  <si>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</si>
  <si>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</si>
  <si>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</si>
  <si>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</si>
  <si>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</si>
  <si>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</si>
  <si>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</si>
  <si>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</si>
  <si>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</si>
  <si>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</si>
  <si>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</si>
  <si>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</si>
  <si>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</si>
  <si>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</si>
  <si>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</si>
  <si>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</si>
  <si>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</si>
  <si>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</si>
  <si>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</si>
  <si>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</si>
  <si>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</si>
  <si>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</si>
  <si>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</si>
  <si>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</si>
  <si>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</si>
  <si>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</si>
  <si>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</si>
  <si>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</si>
  <si>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</si>
  <si>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</si>
  <si>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</si>
  <si>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</si>
  <si>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</si>
  <si>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</si>
  <si>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</si>
  <si>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</si>
  <si>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</si>
  <si>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</si>
  <si>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</si>
  <si>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</si>
  <si>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</si>
  <si>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</si>
  <si>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</si>
  <si>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</si>
  <si>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</si>
  <si>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</si>
  <si>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</si>
  <si>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</si>
  <si>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</si>
  <si>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</si>
  <si>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</si>
  <si>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</si>
  <si>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</si>
  <si>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</si>
  <si>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</si>
  <si>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</si>
  <si>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</si>
  <si>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</si>
  <si>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</si>
  <si>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</si>
  <si>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</si>
  <si>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</si>
  <si>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</si>
  <si>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</si>
  <si>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</si>
  <si>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</si>
  <si>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</si>
  <si>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</si>
  <si>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</si>
  <si>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</si>
  <si>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</si>
  <si>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</si>
  <si>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</si>
  <si>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</si>
  <si>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</si>
  <si>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</si>
  <si>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</si>
  <si>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</si>
  <si>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</si>
  <si>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</si>
  <si>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</si>
  <si>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</si>
  <si>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</si>
  <si>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</si>
  <si>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</si>
  <si>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</si>
  <si>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</si>
  <si>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</si>
  <si>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</si>
  <si>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</si>
  <si>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</si>
  <si>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</si>
  <si>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</si>
  <si>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</si>
  <si>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</si>
  <si>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</si>
  <si>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</si>
  <si>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</si>
  <si>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</si>
  <si>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</si>
  <si>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</si>
  <si>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</si>
  <si>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</si>
  <si>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</si>
  <si>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</si>
  <si>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</si>
  <si>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</si>
  <si>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</si>
  <si>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</si>
  <si>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</si>
  <si>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</si>
  <si>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</si>
  <si>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</si>
  <si>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</si>
  <si>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</si>
  <si>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</si>
  <si>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</si>
  <si>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</si>
  <si>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</si>
  <si>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</si>
  <si>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</si>
  <si>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</si>
  <si>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</si>
  <si>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</si>
  <si>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</si>
  <si>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</si>
  <si>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</si>
  <si>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</si>
  <si>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</si>
  <si>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</si>
  <si>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</si>
  <si>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</si>
  <si>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</si>
  <si>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</si>
  <si>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</si>
  <si>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</si>
  <si>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</si>
  <si>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</si>
  <si>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</si>
  <si>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</si>
  <si>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</si>
  <si>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</si>
  <si>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</si>
  <si>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</si>
  <si>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</si>
  <si>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</si>
  <si>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</si>
  <si>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</si>
  <si>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</si>
  <si>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</si>
  <si>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</si>
  <si>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</si>
  <si>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</si>
  <si>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</si>
  <si>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</si>
  <si>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</si>
  <si>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</si>
  <si>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</si>
  <si>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</si>
  <si>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</si>
  <si>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</si>
  <si>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</si>
  <si>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</si>
  <si>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</si>
  <si>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</si>
  <si>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</si>
  <si>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</si>
  <si>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</si>
  <si>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</si>
  <si>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</si>
  <si>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</si>
  <si>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</si>
  <si>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</si>
  <si>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</si>
  <si>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</si>
  <si>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</si>
  <si>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</si>
  <si>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</si>
  <si>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</si>
  <si>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</si>
  <si>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</si>
  <si>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</si>
  <si>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</si>
  <si>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</si>
  <si>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</si>
  <si>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</si>
  <si>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</si>
  <si>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</si>
  <si>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</si>
  <si>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</si>
  <si>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</si>
  <si>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</si>
  <si>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</si>
  <si>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</si>
  <si>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</si>
  <si>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</si>
  <si>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</si>
  <si>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</si>
  <si>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</si>
  <si>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</si>
  <si>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</si>
  <si>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</si>
  <si>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</si>
  <si>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</si>
  <si>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</si>
  <si>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</si>
  <si>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</si>
  <si>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</si>
  <si>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</si>
  <si>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</si>
  <si>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</si>
  <si>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</si>
  <si>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</si>
  <si>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</si>
  <si>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</si>
  <si>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</si>
  <si>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</si>
  <si>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</si>
  <si>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</si>
  <si>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</si>
  <si>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</si>
  <si>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</si>
  <si>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</si>
  <si>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</si>
  <si>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</si>
  <si>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</si>
  <si>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</si>
  <si>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</si>
  <si>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</si>
  <si>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</si>
  <si>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</si>
  <si>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</si>
  <si>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</si>
  <si>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</si>
  <si>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</si>
  <si>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</si>
  <si>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</si>
  <si>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</si>
  <si>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</si>
  <si>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</si>
  <si>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</si>
  <si>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</si>
  <si>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</si>
  <si>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</si>
  <si>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</si>
  <si>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</si>
  <si>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</si>
  <si>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</si>
  <si>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</si>
  <si>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</si>
  <si>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</si>
  <si>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</si>
  <si>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</si>
  <si>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</si>
  <si>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</si>
  <si>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</si>
  <si>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</si>
  <si>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</si>
  <si>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</si>
  <si>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</si>
  <si>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</si>
  <si>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</si>
  <si>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</si>
  <si>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</si>
  <si>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</si>
  <si>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</si>
  <si>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</si>
  <si>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</si>
  <si>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</si>
  <si>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</si>
  <si>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</si>
  <si>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</si>
  <si>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</si>
  <si>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</si>
  <si>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</si>
  <si>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</si>
  <si>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</si>
  <si>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</si>
  <si>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</si>
  <si>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</si>
  <si>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</si>
  <si>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</si>
  <si>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</si>
  <si>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</si>
  <si>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</si>
  <si>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</si>
  <si>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</si>
  <si>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</si>
  <si>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</si>
  <si>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</si>
  <si>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</si>
  <si>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</si>
  <si>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</si>
  <si>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</si>
  <si>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</si>
  <si>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</si>
  <si>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</si>
  <si>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</si>
  <si>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</si>
  <si>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</si>
  <si>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</si>
  <si>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</si>
  <si>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</si>
  <si>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</si>
  <si>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</si>
  <si>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</si>
  <si>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</si>
  <si>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</si>
  <si>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</si>
  <si>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</si>
  <si>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</si>
  <si>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</si>
  <si>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</si>
  <si>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</si>
  <si>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</si>
  <si>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</si>
  <si>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</si>
  <si>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</si>
  <si>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</si>
  <si>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</si>
  <si>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</si>
  <si>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</si>
  <si>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</si>
  <si>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</si>
  <si>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</si>
  <si>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</si>
  <si>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</si>
  <si>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</si>
  <si>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</si>
  <si>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</si>
  <si>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</si>
  <si>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</si>
  <si>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</si>
  <si>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</si>
  <si>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</si>
  <si>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</si>
  <si>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</si>
  <si>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</si>
  <si>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</si>
  <si>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</si>
  <si>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</si>
  <si>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</si>
  <si>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</si>
  <si>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</si>
  <si>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</si>
  <si>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</si>
  <si>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</si>
  <si>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</si>
  <si>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</si>
  <si>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</si>
  <si>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</si>
  <si>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</si>
  <si>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</si>
  <si>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</si>
  <si>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</si>
  <si>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</si>
  <si>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</si>
  <si>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</si>
  <si>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</si>
  <si>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</si>
  <si>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</si>
  <si>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</si>
  <si>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</si>
  <si>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</si>
  <si>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</si>
  <si>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</si>
  <si>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</si>
  <si>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</si>
  <si>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</si>
  <si>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</si>
  <si>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</si>
  <si>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</si>
  <si>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</si>
  <si>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</si>
  <si>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</si>
  <si>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</si>
  <si>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</si>
  <si>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</si>
  <si>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</si>
  <si>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</si>
  <si>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</si>
  <si>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</si>
  <si>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</si>
  <si>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</si>
  <si>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</si>
  <si>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</si>
  <si>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</si>
  <si>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</si>
  <si>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</si>
  <si>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</si>
  <si>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</si>
  <si>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</si>
  <si>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</si>
  <si>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</si>
  <si>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</si>
  <si>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</si>
  <si>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</si>
  <si>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</si>
  <si>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</si>
  <si>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</si>
  <si>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</si>
  <si>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</si>
  <si>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</si>
  <si>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</si>
  <si>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</si>
  <si>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</si>
  <si>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</si>
  <si>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</si>
  <si>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</si>
  <si>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</si>
  <si>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</si>
  <si>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</si>
  <si>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</si>
  <si>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</si>
  <si>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</si>
  <si>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</si>
  <si>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</si>
  <si>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</si>
  <si>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</si>
  <si>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</si>
  <si>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</si>
  <si>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</si>
  <si>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</si>
  <si>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</si>
  <si>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</si>
  <si>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</si>
  <si>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</si>
  <si>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</si>
  <si>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</si>
  <si>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</si>
  <si>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</si>
  <si>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</si>
  <si>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</si>
  <si>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</si>
  <si>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</si>
  <si>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</si>
  <si>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</si>
  <si>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</si>
  <si>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</si>
  <si>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</si>
  <si>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</si>
  <si>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</si>
  <si>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</si>
  <si>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</si>
  <si>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</si>
  <si>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</si>
  <si>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</si>
  <si>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</si>
  <si>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</si>
  <si>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</si>
  <si>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</si>
  <si>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</si>
  <si>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</si>
  <si>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</si>
  <si>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</si>
  <si>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</si>
  <si>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</si>
  <si>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</si>
  <si>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</si>
  <si>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</si>
  <si>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</si>
  <si>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</si>
  <si>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</si>
  <si>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</si>
  <si>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</si>
  <si>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</si>
  <si>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</si>
  <si>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</si>
  <si>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</si>
  <si>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</si>
  <si>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</si>
  <si>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</si>
  <si>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</si>
  <si>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</si>
  <si>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</si>
  <si>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</si>
  <si>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</si>
  <si>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</si>
  <si>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</si>
  <si>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</si>
  <si>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</si>
  <si>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</si>
  <si>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</si>
  <si>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</si>
  <si>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</si>
  <si>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</si>
  <si>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</si>
  <si>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</si>
  <si>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</si>
  <si>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</si>
  <si>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</si>
  <si>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</si>
  <si>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</si>
  <si>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</si>
  <si>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</si>
  <si>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</si>
  <si>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</si>
  <si>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</si>
  <si>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</si>
  <si>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</si>
  <si>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</si>
  <si>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</si>
  <si>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</si>
  <si>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</si>
  <si>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</si>
  <si>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</si>
  <si>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</si>
  <si>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</si>
  <si>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</si>
  <si>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</si>
  <si>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</si>
  <si>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</si>
  <si>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</si>
  <si>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</si>
  <si>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</si>
  <si>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</si>
  <si>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</si>
  <si>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</si>
  <si>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</si>
  <si>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</si>
  <si>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</si>
  <si>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</si>
  <si>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</si>
  <si>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</si>
  <si>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</si>
  <si>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</si>
  <si>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</si>
  <si>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</si>
  <si>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</si>
  <si>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</si>
  <si>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</si>
  <si>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</si>
  <si>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</si>
  <si>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</si>
  <si>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</si>
  <si>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</si>
  <si>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</si>
  <si>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</si>
  <si>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</si>
  <si>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</si>
  <si>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</si>
  <si>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</si>
  <si>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</si>
  <si>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</si>
  <si>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</si>
  <si>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</si>
  <si>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</si>
  <si>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</si>
  <si>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</si>
  <si>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</si>
  <si>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</si>
  <si>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</si>
  <si>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</si>
  <si>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</si>
  <si>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</si>
  <si>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</si>
  <si>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</si>
  <si>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</si>
  <si>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</si>
  <si>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</si>
  <si>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</si>
  <si>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</si>
  <si>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</si>
  <si>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</si>
  <si>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</si>
  <si>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</si>
  <si>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</si>
  <si>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</si>
  <si>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</si>
  <si>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</si>
  <si>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</si>
  <si>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</si>
  <si>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</si>
  <si>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</si>
  <si>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</si>
  <si>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</si>
  <si>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</si>
  <si>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</si>
  <si>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</si>
  <si>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</si>
  <si>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</si>
  <si>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</si>
  <si>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</si>
  <si>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</si>
  <si>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</si>
  <si>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</si>
  <si>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</si>
  <si>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</si>
  <si>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</si>
  <si>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</si>
  <si>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</si>
  <si>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</si>
  <si>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</si>
  <si>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</si>
  <si>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</si>
  <si>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</si>
  <si>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</si>
  <si>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</si>
  <si>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</si>
  <si>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</si>
  <si>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</si>
  <si>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</si>
  <si>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</si>
  <si>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</si>
  <si>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</si>
  <si>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</si>
  <si>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</si>
  <si>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</si>
  <si>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</si>
  <si>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</si>
  <si>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</si>
  <si>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</si>
  <si>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</si>
  <si>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</si>
  <si>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</si>
  <si>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</si>
  <si>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</si>
  <si>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</si>
  <si>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</si>
  <si>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</si>
  <si>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</si>
  <si>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</si>
  <si>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</si>
  <si>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</si>
  <si>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</si>
  <si>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</si>
  <si>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</si>
  <si>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</si>
  <si>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</si>
  <si>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</si>
  <si>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</si>
  <si>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</si>
  <si>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</si>
  <si>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</si>
  <si>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</si>
  <si>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</si>
  <si>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</si>
  <si>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</si>
  <si>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</si>
  <si>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</si>
  <si>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</si>
  <si>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</si>
  <si>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</si>
  <si>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</si>
  <si>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</si>
  <si>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</si>
  <si>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</si>
  <si>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</si>
  <si>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</si>
  <si>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</si>
  <si>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</si>
  <si>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</si>
  <si>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</si>
  <si>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</si>
  <si>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</si>
  <si>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</si>
  <si>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</si>
  <si>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</si>
  <si>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</si>
  <si>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</si>
  <si>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</si>
  <si>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</si>
  <si>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</si>
  <si>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</si>
  <si>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</si>
  <si>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</si>
  <si>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</si>
  <si>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</si>
  <si>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</si>
  <si>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</si>
  <si>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</si>
  <si>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</si>
  <si>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</si>
  <si>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</si>
  <si>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</si>
  <si>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</si>
  <si>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</si>
  <si>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</si>
  <si>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</si>
  <si>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</si>
  <si>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</si>
  <si>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</si>
  <si>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</si>
  <si>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</si>
  <si>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</si>
  <si>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</si>
  <si>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</si>
  <si>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</si>
  <si>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</si>
  <si>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</si>
  <si>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</si>
  <si>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</si>
  <si>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</si>
  <si>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</si>
  <si>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</si>
  <si>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</si>
  <si>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</si>
  <si>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</si>
  <si>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</si>
  <si>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</si>
  <si>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</si>
  <si>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</si>
  <si>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</si>
  <si>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</si>
  <si>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</si>
  <si>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</si>
  <si>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</si>
  <si>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</si>
  <si>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</si>
  <si>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</si>
  <si>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</si>
  <si>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</si>
  <si>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</si>
  <si>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</si>
  <si>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</si>
  <si>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</si>
  <si>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</si>
  <si>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</si>
  <si>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</si>
  <si>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</si>
  <si>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</si>
  <si>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</si>
  <si>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</si>
  <si>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</si>
  <si>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</si>
  <si>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</si>
  <si>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</si>
  <si>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</si>
  <si>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</si>
  <si>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</si>
  <si>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</si>
  <si>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</si>
  <si>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</si>
  <si>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</si>
  <si>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</si>
  <si>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</si>
  <si>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</si>
  <si>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</si>
  <si>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</si>
  <si>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</si>
  <si>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</si>
  <si>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</si>
  <si>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</si>
  <si>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</si>
  <si>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</si>
  <si>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</si>
  <si>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</si>
  <si>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</si>
  <si>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</si>
  <si>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</si>
  <si>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</si>
  <si>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</si>
  <si>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</si>
  <si>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</si>
  <si>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</si>
  <si>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</si>
  <si>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</si>
  <si>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</si>
  <si>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</si>
  <si>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</si>
  <si>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</si>
  <si>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</si>
  <si>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</si>
  <si>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</si>
  <si>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</si>
  <si>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</si>
  <si>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</si>
  <si>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</si>
  <si>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</si>
  <si>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</si>
  <si>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</si>
  <si>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</si>
  <si>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</si>
  <si>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</si>
  <si>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</si>
  <si>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</si>
  <si>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</si>
  <si>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</si>
  <si>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</si>
  <si>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</si>
  <si>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</si>
  <si>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</si>
  <si>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</si>
  <si>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</si>
  <si>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</si>
  <si>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</si>
  <si>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</si>
  <si>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</si>
  <si>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</si>
  <si>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</si>
  <si>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</si>
  <si>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</si>
  <si>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</si>
  <si>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</si>
  <si>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</si>
  <si>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</si>
  <si>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</si>
  <si>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</si>
  <si>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</si>
  <si>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</si>
  <si>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</si>
  <si>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</si>
  <si>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</si>
  <si>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</si>
  <si>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</si>
  <si>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</si>
  <si>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</si>
  <si>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</si>
  <si>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</si>
  <si>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</si>
  <si>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</si>
  <si>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</si>
  <si>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</si>
  <si>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</si>
  <si>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</si>
  <si>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</si>
  <si>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</si>
  <si>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</si>
  <si>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</si>
  <si>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</si>
  <si>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</si>
  <si>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</si>
  <si>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</si>
  <si>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</si>
  <si>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</si>
  <si>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</si>
  <si>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</si>
  <si>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</si>
  <si>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</si>
  <si>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</si>
  <si>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</si>
  <si>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</si>
  <si>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</si>
  <si>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</si>
  <si>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</si>
  <si>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</si>
  <si>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</si>
  <si>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</si>
  <si>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</si>
  <si>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</si>
  <si>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</si>
  <si>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</si>
  <si>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</si>
  <si>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</si>
  <si>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</si>
  <si>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</si>
  <si>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</si>
  <si>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</si>
  <si>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</si>
  <si>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</si>
  <si>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</si>
  <si>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</si>
  <si>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</si>
  <si>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</si>
  <si>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</si>
  <si>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</si>
  <si>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</si>
  <si>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</si>
  <si>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</si>
  <si>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</si>
  <si>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</si>
  <si>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</si>
  <si>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</si>
  <si>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</si>
  <si>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</si>
  <si>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</si>
  <si>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</si>
  <si>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</si>
  <si>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</si>
  <si>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</si>
  <si>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</si>
  <si>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</si>
  <si>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</si>
  <si>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</si>
  <si>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</si>
  <si>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</si>
  <si>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</si>
  <si>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</si>
  <si>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</si>
  <si>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</si>
  <si>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</si>
  <si>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</si>
  <si>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</si>
  <si>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</si>
  <si>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</si>
  <si>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</si>
  <si>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</si>
  <si>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</si>
  <si>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</si>
  <si>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</si>
  <si>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</si>
  <si>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</si>
  <si>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</si>
  <si>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</si>
  <si>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</si>
  <si>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</si>
  <si>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</si>
  <si>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</si>
  <si>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</si>
  <si>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</si>
  <si>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</si>
  <si>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</si>
  <si>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</si>
  <si>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</si>
  <si>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</si>
  <si>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</si>
  <si>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</si>
  <si>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</si>
  <si>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</si>
  <si>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</si>
  <si>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</si>
  <si>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</si>
  <si>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</si>
  <si>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</si>
  <si>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</si>
  <si>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</si>
  <si>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</si>
  <si>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</si>
  <si>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</si>
  <si>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</si>
  <si>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</si>
  <si>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</si>
  <si>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</si>
  <si>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</si>
  <si>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</si>
  <si>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</si>
  <si>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</si>
  <si>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</si>
  <si>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</si>
  <si>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</si>
  <si>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</si>
  <si>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</si>
  <si>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</si>
  <si>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</si>
  <si>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</si>
  <si>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</si>
  <si>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</si>
  <si>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</si>
  <si>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</si>
  <si>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</si>
  <si>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</si>
  <si>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</si>
  <si>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</si>
  <si>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</si>
  <si>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</si>
  <si>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</si>
  <si>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</si>
  <si>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</si>
  <si>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</si>
  <si>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</si>
  <si>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</si>
  <si>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</si>
  <si>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</si>
  <si>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</si>
  <si>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</si>
  <si>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</si>
  <si>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</si>
  <si>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</si>
  <si>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</si>
  <si>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</si>
  <si>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</si>
  <si>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</si>
  <si>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</si>
  <si>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</si>
  <si>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</si>
  <si>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</si>
  <si>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</si>
  <si>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</si>
  <si>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</si>
  <si>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</si>
  <si>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</si>
  <si>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</si>
  <si>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</si>
  <si>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</si>
  <si>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</si>
  <si>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</si>
  <si>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</si>
  <si>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</si>
  <si>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</si>
  <si>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</si>
  <si>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</si>
  <si>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</si>
  <si>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</si>
  <si>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</si>
  <si>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</si>
  <si>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</si>
  <si>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</si>
  <si>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</si>
  <si>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</si>
  <si>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</si>
  <si>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</si>
  <si>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</si>
  <si>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</si>
  <si>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</si>
  <si>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</si>
  <si>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</si>
  <si>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</si>
  <si>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</si>
  <si>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</si>
  <si>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</si>
  <si>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</si>
  <si>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</si>
  <si>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</si>
  <si>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</si>
  <si>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</si>
  <si>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</si>
  <si>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</si>
  <si>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</si>
  <si>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</si>
  <si>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</si>
  <si>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</si>
  <si>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</si>
  <si>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</si>
  <si>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</si>
  <si>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</si>
  <si>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</si>
  <si>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</si>
  <si>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</si>
  <si>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</si>
  <si>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</si>
  <si>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</si>
  <si>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</si>
  <si>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</si>
  <si>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</si>
  <si>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</si>
  <si>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</si>
  <si>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</si>
  <si>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</si>
  <si>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</si>
  <si>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</si>
  <si>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</si>
  <si>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</si>
  <si>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</si>
  <si>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</si>
  <si>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</si>
  <si>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</si>
  <si>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</si>
  <si>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</si>
  <si>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</si>
  <si>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</si>
  <si>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</si>
  <si>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</si>
  <si>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</si>
  <si>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</si>
  <si>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</si>
  <si>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</si>
  <si>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</si>
  <si>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</si>
  <si>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</si>
  <si>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</si>
  <si>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</si>
  <si>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</si>
  <si>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</si>
  <si>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</si>
  <si>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</si>
  <si>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</si>
  <si>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</si>
  <si>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</si>
  <si>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</si>
  <si>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</si>
  <si>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</si>
  <si>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</si>
  <si>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</si>
  <si>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</si>
  <si>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</si>
  <si>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</si>
  <si>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</si>
  <si>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</si>
  <si>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</si>
  <si>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</si>
  <si>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</si>
  <si>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</si>
  <si>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</si>
  <si>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</si>
  <si>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</si>
  <si>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</si>
  <si>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</si>
  <si>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</si>
  <si>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</si>
  <si>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</si>
  <si>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</si>
  <si>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</si>
  <si>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</si>
  <si>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</si>
  <si>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</si>
  <si>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</si>
  <si>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</si>
  <si>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</si>
  <si>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</si>
  <si>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</si>
  <si>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</si>
  <si>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</si>
  <si>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</si>
  <si>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</si>
  <si>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</si>
  <si>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</si>
  <si>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</si>
  <si>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</si>
  <si>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</si>
  <si>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</si>
  <si>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</si>
  <si>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</si>
  <si>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</si>
  <si>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</si>
  <si>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</si>
  <si>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</si>
  <si>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</si>
  <si>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</si>
  <si>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</si>
  <si>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</si>
  <si>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</si>
  <si>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</si>
  <si>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</si>
  <si>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</si>
  <si>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</si>
  <si>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</si>
  <si>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</si>
  <si>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</si>
  <si>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</si>
  <si>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</si>
  <si>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</si>
  <si>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</si>
  <si>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</si>
  <si>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</si>
  <si>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</si>
  <si>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</si>
  <si>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</si>
  <si>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</si>
  <si>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</si>
  <si>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</si>
  <si>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</si>
  <si>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</si>
  <si>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</si>
  <si>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</si>
  <si>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</si>
  <si>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</si>
  <si>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</si>
  <si>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</si>
  <si>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</si>
  <si>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</si>
  <si>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</si>
  <si>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</si>
  <si>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</si>
  <si>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</si>
  <si>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</si>
  <si>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</si>
  <si>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</si>
  <si>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</si>
  <si>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</si>
  <si>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</si>
  <si>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</si>
  <si>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</si>
  <si>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</si>
  <si>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</si>
  <si>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</si>
  <si>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</si>
  <si>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</si>
  <si>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</si>
  <si>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</si>
  <si>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</si>
  <si>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</si>
  <si>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</si>
  <si>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</si>
  <si>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</si>
  <si>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</si>
  <si>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</si>
  <si>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</si>
  <si>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</si>
  <si>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</si>
  <si>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</si>
  <si>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</si>
  <si>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</si>
  <si>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</si>
  <si>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</si>
  <si>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</si>
  <si>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</si>
  <si>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</si>
  <si>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</si>
  <si>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</si>
  <si>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</si>
  <si>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</si>
  <si>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</si>
  <si>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</si>
  <si>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</si>
  <si>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</si>
  <si>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</si>
  <si>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</si>
  <si>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</si>
  <si>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</si>
  <si>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</si>
  <si>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</si>
  <si>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</si>
  <si>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</si>
  <si>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</si>
  <si>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</si>
  <si>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</si>
  <si>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</si>
  <si>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</si>
  <si>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</si>
  <si>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</si>
  <si>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</si>
  <si>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</si>
  <si>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</si>
  <si>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</si>
  <si>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</si>
  <si>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</si>
  <si>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</si>
  <si>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</si>
  <si>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</si>
  <si>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</si>
  <si>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</si>
  <si>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</si>
  <si>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</si>
  <si>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</si>
  <si>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</si>
  <si>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</si>
  <si>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</si>
  <si>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</si>
  <si>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</si>
  <si>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</si>
  <si>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</si>
  <si>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</si>
  <si>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</si>
  <si>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</si>
  <si>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</si>
  <si>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</si>
  <si>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</si>
  <si>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</si>
  <si>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</si>
  <si>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</si>
  <si>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</si>
  <si>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</si>
  <si>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</si>
  <si>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</si>
  <si>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</si>
  <si>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</si>
  <si>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</si>
  <si>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</si>
  <si>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</si>
  <si>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</si>
  <si>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</si>
  <si>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</si>
  <si>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</si>
  <si>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</si>
  <si>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</si>
  <si>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</si>
  <si>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</si>
  <si>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</si>
  <si>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</si>
  <si>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</si>
  <si>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</si>
  <si>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</si>
  <si>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</si>
  <si>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</si>
  <si>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</si>
  <si>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</si>
  <si>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</si>
  <si>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</si>
  <si>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</si>
  <si>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</si>
  <si>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</si>
  <si>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</si>
  <si>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</si>
  <si>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</si>
  <si>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</si>
  <si>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</si>
  <si>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</si>
  <si>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</si>
  <si>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</si>
  <si>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</si>
  <si>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</si>
  <si>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</si>
  <si>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</si>
  <si>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</si>
  <si>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</si>
  <si>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</si>
  <si>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</si>
  <si>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</si>
  <si>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</si>
  <si>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</si>
  <si>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</si>
  <si>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</si>
  <si>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</si>
  <si>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</si>
  <si>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</si>
  <si>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</si>
  <si>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</si>
  <si>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</si>
  <si>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</si>
  <si>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</si>
  <si>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</si>
  <si>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</si>
  <si>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</si>
  <si>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</si>
  <si>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</si>
  <si>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</si>
  <si>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</si>
  <si>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</si>
  <si>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</si>
  <si>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</si>
  <si>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</si>
  <si>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</si>
  <si>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</si>
  <si>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</si>
  <si>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</si>
  <si>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</si>
  <si>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</si>
  <si>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</si>
  <si>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</si>
  <si>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</si>
  <si>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</si>
  <si>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</si>
  <si>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</si>
  <si>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</si>
  <si>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</si>
  <si>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</si>
  <si>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</si>
  <si>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</si>
  <si>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</si>
  <si>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</si>
  <si>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</si>
  <si>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</si>
  <si>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</si>
  <si>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</si>
  <si>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</si>
  <si>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</si>
  <si>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</si>
  <si>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</si>
  <si>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</si>
  <si>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</si>
  <si>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</si>
  <si>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</si>
  <si>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</si>
  <si>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</si>
  <si>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</si>
  <si>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</si>
  <si>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</si>
  <si>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</si>
  <si>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</si>
  <si>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</si>
  <si>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</si>
  <si>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</si>
  <si>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</si>
  <si>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</si>
  <si>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</si>
  <si>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</si>
  <si>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</si>
  <si>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</si>
  <si>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</si>
  <si>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</si>
  <si>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</si>
  <si>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</si>
  <si>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</si>
  <si>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</si>
  <si>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</si>
  <si>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</si>
  <si>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</si>
  <si>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</si>
  <si>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</si>
  <si>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</si>
  <si>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</si>
  <si>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</si>
  <si>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</si>
  <si>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</si>
  <si>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</si>
  <si>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</si>
  <si>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</si>
  <si>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</si>
  <si>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</si>
  <si>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</si>
  <si>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</si>
  <si>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</si>
  <si>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</si>
  <si>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</si>
  <si>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</si>
  <si>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</si>
  <si>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</si>
  <si>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</si>
  <si>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</si>
  <si>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</si>
  <si>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</si>
  <si>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</si>
  <si>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</si>
  <si>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</si>
  <si>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</si>
  <si>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</si>
  <si>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</si>
  <si>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</si>
  <si>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</si>
  <si>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</si>
  <si>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</si>
  <si>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</si>
  <si>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</si>
  <si>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</si>
  <si>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</si>
  <si>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</si>
  <si>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</si>
  <si>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</si>
  <si>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</si>
  <si>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</si>
  <si>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</si>
  <si>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</si>
  <si>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</si>
  <si>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</si>
  <si>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</si>
  <si>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</si>
  <si>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</si>
  <si>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</si>
  <si>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</si>
  <si>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</si>
  <si>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</si>
  <si>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</si>
  <si>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</si>
  <si>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</si>
  <si>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</si>
  <si>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</si>
  <si>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</si>
  <si>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</si>
  <si>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</si>
  <si>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</si>
  <si>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</si>
  <si>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</si>
  <si>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</si>
  <si>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</si>
  <si>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</si>
  <si>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</si>
  <si>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</si>
  <si>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</si>
  <si>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</si>
  <si>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</si>
  <si>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</si>
  <si>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</si>
  <si>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</si>
  <si>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</si>
  <si>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</si>
  <si>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</si>
  <si>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</si>
  <si>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</si>
  <si>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</si>
  <si>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</si>
  <si>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</si>
  <si>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</si>
  <si>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</si>
  <si>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</si>
  <si>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</si>
  <si>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</si>
  <si>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</si>
  <si>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</si>
  <si>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</si>
  <si>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</si>
  <si>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</si>
  <si>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</si>
  <si>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</si>
  <si>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</si>
  <si>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</si>
  <si>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</si>
  <si>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</si>
  <si>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</si>
  <si>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</si>
  <si>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</si>
  <si>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</si>
  <si>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</si>
  <si>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</si>
  <si>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</si>
  <si>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</si>
  <si>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</si>
  <si>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</si>
  <si>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</si>
  <si>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</si>
  <si>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</si>
  <si>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</si>
  <si>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</si>
  <si>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</si>
  <si>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</si>
  <si>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</si>
  <si>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</si>
  <si>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</si>
  <si>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</si>
  <si>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</si>
  <si>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</si>
  <si>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</si>
  <si>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</si>
  <si>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</si>
  <si>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</si>
  <si>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</si>
  <si>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</si>
  <si>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</si>
  <si>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</si>
  <si>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</si>
  <si>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</si>
  <si>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</si>
  <si>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</si>
  <si>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</si>
  <si>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</si>
  <si>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</si>
  <si>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</si>
  <si>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</si>
  <si>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</si>
  <si>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</si>
  <si>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</si>
  <si>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</si>
  <si>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</si>
  <si>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</si>
  <si>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</si>
  <si>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</si>
  <si>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</si>
  <si>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</si>
  <si>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</si>
  <si>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</si>
  <si>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</si>
  <si>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</si>
  <si>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</si>
  <si>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</si>
  <si>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</si>
  <si>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</si>
  <si>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</si>
  <si>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</si>
  <si>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</si>
  <si>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</si>
  <si>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</si>
  <si>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</si>
  <si>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</si>
  <si>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</si>
  <si>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</si>
  <si>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</si>
  <si>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</si>
  <si>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</si>
  <si>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</si>
  <si>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</si>
  <si>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</si>
  <si>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</si>
  <si>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</si>
  <si>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</si>
  <si>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</si>
  <si>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</si>
  <si>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</si>
  <si>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</si>
  <si>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</si>
  <si>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</si>
  <si>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</si>
  <si>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</si>
  <si>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</si>
  <si>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</si>
  <si>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</si>
  <si>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</si>
  <si>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</si>
  <si>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</si>
  <si>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</si>
  <si>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</si>
  <si>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</si>
  <si>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</si>
  <si>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</si>
  <si>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</si>
  <si>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</si>
  <si>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</si>
  <si>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</si>
  <si>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</si>
  <si>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</si>
  <si>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</si>
  <si>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</si>
  <si>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</si>
  <si>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</si>
  <si>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</si>
  <si>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</si>
  <si>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</si>
  <si>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</si>
  <si>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</si>
  <si>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</si>
  <si>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</si>
  <si>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</si>
  <si>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</si>
  <si>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</si>
  <si>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</si>
  <si>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</si>
  <si>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</si>
  <si>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</si>
  <si>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</si>
  <si>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</si>
  <si>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</si>
  <si>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</si>
  <si>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</si>
  <si>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</si>
  <si>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</si>
  <si>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</si>
  <si>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</si>
  <si>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</si>
  <si>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</si>
  <si>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</si>
  <si>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</si>
  <si>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</si>
  <si>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</si>
  <si>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</si>
  <si>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</si>
  <si>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</si>
  <si>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</si>
  <si>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</si>
  <si>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</si>
  <si>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</si>
  <si>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</si>
  <si>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</si>
  <si>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</si>
  <si>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</si>
  <si>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</si>
  <si>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</si>
  <si>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</si>
  <si>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</si>
  <si>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</si>
  <si>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</si>
  <si>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</si>
  <si>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</si>
  <si>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</si>
  <si>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</si>
  <si>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</si>
  <si>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</si>
  <si>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</si>
  <si>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</si>
  <si>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</si>
  <si>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</si>
  <si>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</si>
  <si>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</si>
  <si>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</si>
  <si>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</si>
  <si>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</si>
  <si>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</si>
  <si>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</si>
  <si>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</si>
  <si>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</si>
  <si>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</si>
  <si>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</si>
  <si>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</si>
  <si>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</si>
  <si>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</si>
  <si>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</si>
  <si>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</si>
  <si>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</si>
  <si>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</si>
  <si>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</si>
  <si>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</si>
  <si>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</si>
  <si>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</si>
  <si>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</si>
  <si>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</si>
  <si>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</si>
  <si>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</si>
  <si>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</si>
  <si>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</si>
  <si>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</si>
  <si>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</si>
  <si>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</si>
  <si>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</si>
  <si>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</si>
  <si>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</si>
  <si>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</si>
  <si>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</si>
  <si>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</si>
  <si>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</si>
  <si>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</si>
  <si>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</si>
  <si>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</si>
  <si>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</si>
  <si>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</si>
  <si>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</si>
  <si>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</si>
  <si>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</si>
  <si>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</si>
  <si>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</si>
  <si>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</si>
  <si>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</si>
  <si>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</si>
  <si>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</si>
  <si>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</si>
  <si>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</si>
  <si>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</si>
  <si>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</si>
  <si>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</si>
  <si>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</si>
  <si>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</si>
  <si>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</si>
  <si>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</si>
  <si>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</si>
  <si>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</si>
  <si>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</si>
  <si>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</si>
  <si>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</si>
  <si>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</si>
  <si>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</si>
  <si>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</si>
  <si>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</si>
  <si>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</si>
  <si>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</si>
  <si>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</si>
  <si>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</si>
  <si>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</si>
  <si>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</si>
  <si>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</si>
  <si>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</si>
  <si>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</si>
  <si>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</si>
  <si>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</si>
  <si>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</si>
  <si>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</si>
  <si>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</si>
  <si>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</si>
  <si>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</si>
  <si>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</si>
  <si>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</si>
  <si>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</si>
  <si>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</si>
  <si>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</si>
  <si>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</si>
  <si>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</si>
  <si>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</si>
  <si>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</si>
  <si>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</si>
  <si>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</si>
  <si>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</si>
  <si>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</si>
  <si>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</si>
  <si>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</si>
  <si>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</si>
  <si>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</si>
  <si>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</si>
  <si>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</si>
  <si>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</si>
  <si>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</si>
  <si>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</si>
  <si>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</si>
  <si>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</si>
  <si>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</si>
  <si>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</si>
  <si>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</si>
  <si>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</si>
  <si>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</si>
  <si>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</si>
  <si>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</si>
  <si>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</si>
  <si>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</si>
  <si>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</si>
  <si>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</si>
  <si>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</si>
  <si>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</si>
  <si>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</si>
  <si>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</si>
  <si>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</si>
  <si>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</si>
  <si>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</si>
  <si>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</si>
  <si>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</si>
  <si>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</si>
  <si>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</si>
  <si>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</si>
  <si>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</si>
  <si>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</si>
  <si>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</si>
  <si>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</si>
  <si>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</si>
  <si>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</si>
  <si>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</si>
  <si>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</si>
  <si>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</si>
  <si>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</si>
  <si>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</si>
  <si>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</si>
  <si>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</si>
  <si>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</si>
  <si>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</si>
  <si>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</si>
  <si>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</si>
  <si>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</si>
  <si>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</si>
  <si>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</si>
  <si>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</si>
  <si>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</si>
  <si>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</si>
  <si>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</si>
  <si>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</si>
  <si>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</si>
  <si>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</si>
  <si>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</si>
  <si>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</si>
  <si>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</si>
  <si>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</si>
  <si>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</si>
  <si>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</si>
  <si>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</si>
  <si>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</si>
  <si>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</si>
  <si>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</si>
  <si>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</si>
  <si>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</si>
  <si>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</si>
  <si>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</si>
  <si>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</si>
  <si>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</si>
  <si>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</si>
  <si>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</si>
  <si>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</si>
  <si>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</si>
  <si>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</si>
  <si>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</si>
  <si>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</si>
  <si>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</si>
  <si>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</si>
  <si>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</si>
  <si>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</si>
  <si>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</si>
  <si>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</si>
  <si>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</si>
  <si>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</si>
  <si>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</si>
  <si>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</si>
  <si>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</si>
  <si>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</si>
  <si>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</si>
  <si>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</si>
  <si>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</si>
  <si>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</si>
  <si>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</si>
  <si>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</si>
  <si>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</si>
  <si>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</si>
  <si>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</si>
  <si>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</si>
  <si>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</si>
  <si>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</si>
  <si>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</si>
  <si>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</si>
  <si>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</si>
  <si>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</si>
  <si>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</si>
  <si>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</si>
  <si>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</si>
  <si>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</si>
  <si>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</si>
  <si>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</si>
  <si>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</si>
  <si>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</si>
  <si>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</si>
  <si>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</si>
  <si>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</si>
  <si>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</si>
  <si>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</si>
  <si>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</si>
  <si>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</si>
  <si>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</si>
  <si>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</si>
  <si>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</si>
  <si>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</si>
  <si>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</si>
  <si>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</si>
  <si>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</si>
  <si>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</si>
  <si>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</si>
  <si>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</si>
  <si>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</si>
  <si>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</si>
  <si>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</si>
  <si>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</si>
  <si>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</si>
  <si>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</si>
  <si>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</si>
  <si>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</si>
  <si>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</si>
  <si>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</si>
  <si>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</si>
  <si>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</si>
  <si>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</si>
  <si>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</si>
  <si>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</si>
  <si>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</si>
  <si>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</si>
  <si>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</si>
  <si>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</si>
  <si>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</si>
  <si>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</si>
  <si>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</si>
  <si>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</si>
  <si>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</si>
  <si>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</si>
  <si>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</si>
  <si>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</si>
  <si>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</si>
  <si>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</si>
  <si>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</si>
  <si>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</si>
  <si>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</si>
  <si>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</si>
  <si>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</si>
  <si>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</si>
  <si>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</si>
  <si>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</si>
  <si>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</si>
  <si>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</si>
  <si>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</si>
  <si>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</si>
  <si>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</si>
  <si>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</si>
  <si>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</si>
  <si>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</si>
  <si>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</si>
  <si>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</si>
  <si>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</si>
  <si>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</si>
  <si>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</si>
  <si>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</si>
  <si>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</si>
  <si>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</si>
  <si>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</si>
  <si>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</si>
  <si>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</si>
  <si>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</si>
  <si>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</si>
  <si>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</si>
  <si>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</si>
  <si>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</si>
  <si>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</si>
  <si>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</si>
  <si>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</si>
  <si>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</si>
  <si>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</si>
  <si>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</si>
  <si>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</si>
  <si>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</si>
  <si>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</si>
  <si>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</si>
  <si>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</si>
  <si>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</si>
  <si>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</si>
  <si>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</si>
  <si>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</si>
  <si>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</si>
  <si>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</si>
  <si>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</si>
  <si>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</si>
  <si>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</si>
  <si>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</si>
  <si>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</si>
  <si>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</si>
  <si>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</si>
  <si>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</si>
  <si>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</si>
  <si>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</si>
  <si>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</si>
  <si>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</si>
  <si>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</si>
  <si>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</si>
  <si>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</si>
  <si>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</si>
  <si>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</si>
  <si>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</si>
  <si>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</si>
  <si>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</si>
  <si>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</si>
  <si>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</si>
  <si>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</si>
  <si>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</si>
  <si>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</si>
  <si>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</si>
  <si>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</si>
  <si>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</si>
  <si>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</si>
  <si>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</si>
  <si>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</si>
  <si>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</si>
  <si>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</si>
  <si>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</si>
  <si>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</si>
  <si>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</si>
  <si>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</si>
  <si>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</si>
  <si>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</si>
  <si>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</si>
  <si>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</si>
  <si>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</si>
  <si>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</si>
  <si>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</si>
  <si>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</si>
  <si>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</si>
  <si>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</si>
  <si>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</si>
  <si>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</si>
  <si>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</si>
  <si>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</si>
  <si>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</si>
  <si>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</si>
  <si>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</si>
  <si>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</si>
  <si>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</si>
  <si>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</si>
  <si>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</si>
  <si>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</si>
  <si>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</si>
  <si>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</si>
  <si>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</si>
  <si>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</si>
  <si>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</si>
  <si>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</si>
  <si>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</si>
  <si>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</si>
  <si>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</si>
  <si>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</si>
  <si>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</si>
  <si>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</si>
  <si>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</si>
  <si>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</si>
  <si>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</si>
  <si>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</si>
  <si>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</si>
  <si>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</si>
  <si>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</si>
  <si>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</si>
  <si>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</si>
  <si>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</si>
  <si>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</si>
  <si>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</si>
  <si>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</si>
  <si>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</si>
  <si>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</si>
  <si>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</si>
  <si>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</si>
  <si>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</si>
  <si>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</si>
  <si>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</si>
  <si>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</si>
  <si>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</si>
  <si>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</si>
  <si>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</si>
  <si>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</si>
  <si>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</si>
  <si>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</si>
  <si>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</si>
  <si>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</si>
  <si>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</si>
  <si>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</si>
  <si>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</si>
  <si>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</si>
  <si>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</si>
  <si>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</si>
  <si>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</si>
  <si>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</si>
  <si>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</si>
  <si>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</si>
  <si>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</si>
  <si>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</si>
  <si>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</si>
  <si>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</si>
  <si>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</si>
  <si>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</si>
  <si>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</si>
  <si>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</si>
  <si>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</si>
  <si>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</si>
  <si>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</si>
  <si>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</si>
  <si>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</si>
  <si>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</si>
  <si>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</si>
  <si>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</si>
  <si>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</si>
  <si>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</si>
  <si>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</si>
  <si>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</si>
  <si>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</si>
  <si>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</si>
  <si>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</si>
  <si>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</si>
  <si>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</si>
  <si>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</si>
  <si>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</si>
  <si>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</si>
  <si>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</si>
  <si>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</si>
  <si>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</si>
  <si>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</si>
  <si>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</si>
  <si>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</si>
  <si>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</si>
  <si>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</si>
  <si>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</si>
  <si>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</si>
  <si>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</si>
  <si>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</si>
  <si>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</si>
  <si>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</si>
  <si>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</si>
  <si>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</si>
  <si>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</si>
  <si>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</si>
  <si>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</si>
  <si>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</si>
  <si>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</si>
  <si>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</si>
  <si>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</si>
  <si>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</si>
  <si>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</si>
  <si>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</si>
  <si>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</si>
  <si>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</si>
  <si>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</si>
  <si>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</si>
  <si>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</si>
  <si>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</si>
  <si>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</si>
  <si>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</si>
  <si>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</si>
  <si>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</si>
  <si>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</si>
  <si>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</si>
  <si>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</si>
  <si>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</si>
  <si>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</si>
  <si>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</si>
  <si>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</si>
  <si>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</si>
  <si>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</si>
  <si>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</si>
  <si>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</si>
  <si>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</si>
  <si>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</si>
  <si>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</si>
  <si>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</si>
  <si>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</si>
  <si>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</si>
  <si>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</si>
  <si>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</si>
  <si>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</si>
  <si>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</si>
  <si>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</si>
  <si>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</si>
  <si>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</si>
  <si>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</si>
  <si>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</si>
  <si>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</si>
  <si>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</si>
  <si>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</si>
  <si>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</si>
  <si>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</si>
  <si>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</si>
  <si>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</si>
  <si>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</si>
  <si>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</si>
  <si>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</si>
  <si>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</si>
  <si>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</si>
  <si>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</si>
  <si>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</si>
  <si>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</si>
  <si>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</si>
  <si>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</si>
  <si>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</si>
  <si>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</si>
  <si>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</si>
  <si>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</si>
  <si>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</si>
  <si>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</si>
  <si>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</si>
  <si>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</si>
  <si>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</si>
  <si>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</si>
  <si>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</si>
  <si>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</si>
  <si>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</si>
  <si>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</si>
  <si>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</si>
  <si>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</si>
  <si>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</si>
  <si>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</si>
  <si>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</si>
  <si>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</si>
  <si>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</si>
  <si>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</si>
  <si>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</si>
  <si>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</si>
  <si>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</si>
  <si>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</si>
  <si>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</si>
  <si>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</si>
  <si>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</si>
  <si>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</si>
  <si>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</si>
  <si>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</si>
  <si>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</si>
  <si>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</si>
  <si>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</si>
  <si>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</si>
  <si>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</si>
  <si>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</si>
  <si>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</si>
  <si>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</si>
  <si>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</si>
  <si>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</si>
  <si>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</si>
  <si>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</si>
  <si>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</si>
  <si>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</si>
  <si>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</si>
  <si>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</si>
  <si>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</si>
  <si>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</si>
  <si>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</si>
  <si>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</si>
  <si>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</si>
  <si>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</si>
  <si>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</si>
  <si>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</si>
  <si>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</si>
  <si>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</si>
  <si>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</si>
  <si>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</si>
  <si>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</si>
  <si>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</si>
  <si>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</si>
  <si>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</si>
  <si>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</si>
  <si>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</si>
  <si>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</si>
  <si>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</si>
  <si>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</si>
  <si>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</si>
  <si>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</si>
  <si>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</si>
  <si>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</si>
  <si>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</si>
  <si>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</si>
  <si>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</si>
  <si>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</si>
  <si>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</si>
  <si>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</si>
  <si>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</si>
  <si>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</si>
  <si>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</si>
  <si>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</si>
  <si>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</si>
  <si>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</si>
  <si>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</si>
  <si>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</si>
  <si>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</si>
  <si>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</si>
  <si>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</si>
  <si>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</si>
  <si>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</si>
  <si>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</si>
  <si>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</si>
  <si>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</si>
  <si>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</si>
  <si>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</si>
  <si>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</si>
  <si>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</si>
  <si>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</si>
  <si>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</si>
  <si>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</si>
  <si>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</si>
  <si>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</si>
  <si>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</si>
  <si>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</si>
  <si>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</si>
  <si>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</si>
  <si>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</si>
  <si>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</si>
  <si>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</si>
  <si>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</si>
  <si>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</si>
  <si>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</si>
  <si>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</si>
  <si>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</si>
  <si>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</si>
  <si>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</si>
  <si>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</si>
  <si>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</si>
  <si>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</si>
  <si>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</si>
  <si>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</si>
  <si>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</si>
  <si>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</si>
  <si>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</si>
  <si>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</si>
  <si>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</si>
  <si>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</si>
  <si>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</si>
  <si>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</si>
  <si>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</si>
  <si>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</si>
  <si>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</si>
  <si>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</si>
  <si>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</si>
  <si>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</si>
  <si>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</si>
  <si>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</si>
  <si>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</si>
  <si>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</si>
  <si>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</si>
  <si>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</si>
  <si>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</si>
  <si>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</si>
  <si>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</si>
  <si>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</si>
  <si>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</si>
  <si>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</si>
  <si>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</si>
  <si>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</si>
  <si>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</si>
  <si>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</si>
  <si>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</si>
  <si>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</si>
  <si>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</si>
  <si>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</si>
  <si>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</si>
  <si>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</si>
  <si>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</si>
  <si>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</si>
  <si>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</si>
  <si>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</si>
  <si>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</si>
  <si>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</si>
  <si>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</si>
  <si>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</si>
  <si>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</si>
  <si>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</si>
  <si>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</si>
  <si>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</si>
  <si>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</si>
  <si>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</si>
  <si>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</si>
  <si>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</si>
  <si>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</si>
  <si>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</si>
  <si>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</si>
  <si>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</si>
  <si>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</si>
  <si>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</si>
  <si>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</si>
  <si>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</si>
  <si>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</si>
  <si>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</si>
  <si>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</si>
  <si>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</si>
  <si>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</si>
  <si>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</si>
  <si>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</si>
  <si>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</si>
  <si>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</si>
  <si>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</si>
  <si>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</si>
  <si>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</si>
  <si>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</si>
  <si>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</si>
  <si>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</si>
  <si>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</si>
  <si>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</si>
  <si>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</si>
  <si>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</si>
  <si>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</si>
  <si>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</si>
  <si>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</si>
  <si>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</si>
  <si>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</si>
  <si>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</si>
  <si>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</si>
  <si>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</si>
  <si>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</si>
  <si>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</si>
  <si>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</si>
  <si>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</si>
  <si>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</si>
  <si>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</si>
  <si>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</si>
  <si>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</si>
  <si>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</si>
  <si>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</si>
  <si>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</si>
  <si>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</si>
  <si>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</si>
  <si>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</si>
  <si>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</si>
  <si>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</si>
  <si>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</si>
  <si>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</si>
  <si>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</si>
  <si>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</si>
  <si>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</si>
  <si>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</si>
  <si>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</si>
  <si>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</si>
  <si>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</si>
  <si>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</si>
  <si>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</si>
  <si>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</si>
  <si>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</si>
  <si>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</si>
  <si>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</si>
  <si>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</si>
  <si>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</si>
  <si>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</si>
  <si>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</si>
  <si>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</si>
  <si>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</si>
  <si>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</si>
  <si>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</si>
  <si>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</si>
  <si>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</si>
  <si>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</si>
  <si>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</si>
  <si>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</si>
  <si>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</si>
  <si>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</si>
  <si>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</si>
  <si>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</si>
  <si>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</si>
  <si>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</si>
  <si>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</si>
  <si>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</si>
  <si>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</si>
  <si>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</si>
  <si>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</si>
  <si>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</si>
  <si>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</si>
  <si>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</si>
  <si>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</si>
  <si>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</si>
  <si>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</si>
  <si>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</si>
  <si>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</si>
  <si>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</si>
  <si>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</si>
  <si>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</si>
  <si>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</si>
  <si>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</si>
  <si>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</si>
  <si>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</si>
  <si>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</si>
  <si>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</si>
  <si>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</si>
  <si>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</si>
  <si>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</si>
  <si>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</si>
  <si>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</si>
  <si>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</si>
  <si>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</si>
  <si>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</si>
  <si>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</si>
  <si>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</si>
  <si>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</si>
  <si>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</si>
  <si>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</si>
  <si>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</si>
  <si>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</si>
  <si>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</si>
  <si>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</si>
  <si>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</si>
  <si>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</si>
  <si>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</si>
  <si>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</si>
  <si>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</si>
  <si>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</si>
  <si>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</si>
  <si>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</si>
  <si>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</si>
  <si>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</si>
  <si>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</si>
  <si>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</si>
  <si>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</si>
  <si>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</si>
  <si>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</si>
  <si>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</si>
  <si>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</si>
  <si>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</si>
  <si>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</si>
  <si>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</si>
  <si>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</si>
  <si>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</si>
  <si>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</si>
  <si>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</si>
  <si>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</si>
  <si>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</si>
  <si>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</si>
  <si>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</si>
  <si>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</si>
  <si>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</si>
  <si>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</si>
  <si>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</si>
  <si>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</si>
  <si>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</si>
  <si>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</si>
  <si>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</si>
  <si>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</si>
  <si>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</si>
  <si>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</si>
  <si>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</si>
  <si>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</si>
  <si>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</si>
  <si>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</si>
  <si>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</si>
  <si>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</si>
  <si>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</si>
  <si>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</si>
  <si>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</si>
  <si>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</si>
  <si>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</si>
  <si>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</si>
  <si>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</si>
  <si>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</si>
  <si>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</si>
  <si>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</si>
  <si>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</si>
  <si>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</si>
  <si>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</si>
  <si>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</si>
  <si>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</si>
  <si>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</si>
  <si>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</si>
  <si>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</si>
  <si>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</si>
  <si>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</si>
  <si>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</si>
  <si>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</si>
  <si>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</si>
  <si>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</si>
  <si>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</si>
  <si>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</si>
  <si>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</si>
  <si>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</si>
  <si>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</si>
  <si>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</si>
  <si>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</si>
  <si>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</si>
  <si>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</si>
  <si>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</si>
  <si>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</si>
  <si>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</si>
  <si>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</si>
  <si>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</si>
  <si>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</si>
  <si>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</si>
  <si>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</si>
  <si>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</si>
  <si>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</si>
  <si>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</si>
  <si>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</si>
  <si>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</si>
  <si>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</si>
  <si>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</si>
  <si>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</si>
  <si>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</si>
  <si>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</si>
  <si>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</si>
  <si>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</si>
  <si>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</si>
  <si>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</si>
  <si>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</si>
  <si>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</si>
  <si>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</si>
  <si>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</si>
  <si>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</si>
  <si>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</si>
  <si>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</si>
  <si>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</si>
  <si>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</si>
  <si>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</si>
  <si>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</si>
  <si>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</si>
  <si>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</si>
  <si>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</si>
  <si>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</si>
  <si>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</si>
  <si>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</si>
  <si>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</si>
  <si>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</si>
  <si>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</si>
  <si>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</si>
  <si>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</si>
  <si>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</si>
  <si>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</si>
  <si>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</si>
  <si>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</si>
  <si>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</si>
  <si>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</si>
  <si>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</si>
  <si>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</si>
  <si>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</si>
  <si>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</si>
  <si>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</si>
  <si>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</si>
  <si>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</si>
  <si>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</si>
  <si>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</si>
  <si>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</si>
  <si>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</si>
  <si>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</si>
  <si>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</si>
  <si>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</si>
  <si>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</si>
  <si>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</si>
  <si>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</si>
  <si>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</si>
  <si>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</si>
  <si>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</si>
  <si>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</si>
  <si>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</si>
  <si>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</si>
  <si>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</si>
  <si>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</si>
  <si>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</si>
  <si>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</si>
  <si>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</si>
  <si>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</si>
  <si>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</si>
  <si>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</si>
  <si>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</si>
  <si>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</si>
  <si>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</si>
  <si>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</si>
  <si>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</si>
  <si>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</si>
  <si>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</si>
  <si>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</si>
  <si>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</si>
  <si>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</si>
  <si>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</si>
  <si>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</si>
  <si>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</si>
  <si>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</si>
  <si>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</si>
  <si>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</si>
  <si>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</si>
  <si>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</si>
  <si>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</si>
  <si>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</si>
  <si>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</si>
  <si>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</si>
  <si>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</si>
  <si>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</si>
  <si>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</si>
  <si>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</si>
  <si>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</si>
  <si>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</si>
  <si>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</si>
  <si>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</si>
  <si>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</si>
  <si>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</si>
  <si>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</si>
  <si>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</si>
  <si>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</si>
  <si>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</si>
  <si>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</si>
  <si>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</si>
  <si>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</si>
  <si>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</si>
  <si>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</si>
  <si>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</si>
  <si>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</si>
  <si>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</si>
  <si>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</si>
  <si>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</si>
  <si>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</si>
  <si>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</si>
  <si>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</si>
  <si>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</si>
  <si>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</si>
  <si>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</si>
  <si>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</si>
  <si>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</si>
  <si>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</si>
  <si>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</si>
  <si>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</si>
  <si>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</si>
  <si>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</si>
  <si>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</si>
  <si>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</si>
  <si>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</si>
  <si>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</si>
  <si>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</si>
  <si>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</si>
  <si>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</si>
  <si>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</si>
  <si>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</si>
  <si>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</si>
  <si>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</si>
  <si>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</si>
  <si>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</si>
  <si>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</si>
  <si>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</si>
  <si>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</si>
  <si>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</si>
  <si>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</si>
  <si>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</si>
  <si>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</si>
  <si>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</si>
  <si>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</si>
  <si>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</si>
  <si>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</si>
  <si>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</si>
  <si>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</si>
  <si>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</si>
  <si>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</si>
  <si>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</si>
  <si>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</si>
  <si>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</si>
  <si>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</si>
  <si>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</si>
  <si>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</si>
  <si>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</si>
  <si>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</si>
  <si>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</si>
  <si>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</si>
  <si>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</si>
  <si>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</si>
  <si>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</si>
  <si>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</si>
  <si>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</si>
  <si>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</si>
  <si>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</si>
  <si>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</si>
  <si>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</si>
  <si>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</si>
  <si>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</si>
  <si>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</si>
  <si>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</si>
  <si>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</si>
  <si>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</si>
  <si>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</si>
  <si>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</si>
  <si>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</si>
  <si>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</si>
  <si>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</si>
  <si>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</si>
  <si>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</si>
  <si>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</si>
  <si>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</si>
  <si>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</si>
  <si>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</si>
  <si>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</si>
  <si>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</si>
  <si>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</si>
  <si>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</si>
  <si>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</si>
  <si>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</si>
  <si>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</si>
  <si>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</si>
  <si>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</si>
  <si>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</si>
  <si>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</si>
  <si>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</si>
  <si>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</si>
  <si>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</si>
  <si>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</si>
  <si>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</si>
  <si>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</si>
  <si>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</si>
  <si>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</si>
  <si>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</si>
  <si>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</si>
  <si>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</si>
  <si>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</si>
  <si>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</si>
  <si>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</si>
  <si>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</si>
  <si>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</si>
  <si>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</si>
  <si>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</si>
  <si>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</si>
  <si>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</si>
  <si>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</si>
  <si>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</si>
  <si>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</si>
  <si>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</si>
  <si>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</si>
  <si>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</si>
  <si>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</si>
  <si>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</si>
  <si>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</si>
  <si>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</si>
  <si>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</si>
  <si>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</si>
  <si>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</si>
  <si>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</si>
  <si>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</si>
  <si>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</si>
  <si>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</si>
  <si>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</si>
  <si>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</si>
  <si>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</si>
  <si>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</si>
  <si>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</si>
  <si>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</si>
  <si>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</si>
  <si>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</si>
  <si>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</si>
  <si>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</si>
  <si>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</si>
  <si>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</si>
  <si>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</si>
  <si>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</si>
  <si>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</si>
  <si>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</si>
  <si>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</si>
  <si>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</si>
  <si>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</si>
  <si>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</si>
  <si>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</si>
  <si>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</si>
  <si>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</si>
  <si>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</si>
  <si>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</si>
  <si>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</si>
  <si>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</si>
  <si>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</si>
  <si>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</si>
  <si>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</si>
  <si>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</si>
  <si>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</si>
  <si>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</si>
  <si>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</si>
  <si>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</si>
  <si>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</si>
  <si>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</si>
  <si>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</si>
  <si>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</si>
  <si>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</si>
  <si>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</si>
  <si>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</si>
  <si>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</si>
  <si>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</si>
  <si>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</si>
  <si>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</si>
  <si>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</si>
  <si>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</si>
  <si>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</si>
  <si>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</si>
  <si>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</si>
  <si>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</si>
  <si>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</si>
  <si>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</si>
  <si>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</si>
  <si>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</si>
  <si>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</si>
  <si>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</si>
  <si>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</si>
  <si>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</si>
  <si>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</si>
  <si>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</si>
  <si>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</si>
  <si>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</si>
  <si>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</si>
  <si>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</si>
  <si>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</si>
  <si>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</si>
  <si>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</si>
  <si>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</si>
  <si>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</si>
  <si>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</si>
  <si>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</si>
  <si>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</si>
  <si>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</si>
  <si>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</si>
  <si>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</si>
  <si>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</si>
  <si>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</si>
  <si>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</si>
  <si>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</si>
  <si>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</si>
  <si>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</si>
  <si>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</si>
  <si>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</si>
  <si>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</si>
  <si>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</si>
  <si>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</si>
  <si>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</si>
  <si>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</si>
  <si>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</si>
  <si>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</si>
  <si>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</si>
  <si>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</si>
  <si>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</si>
  <si>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</si>
  <si>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</si>
  <si>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</si>
  <si>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</si>
  <si>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</si>
  <si>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</si>
  <si>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</si>
  <si>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</si>
  <si>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</si>
  <si>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</si>
  <si>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</si>
  <si>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</si>
  <si>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</si>
  <si>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</si>
  <si>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</si>
  <si>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</si>
  <si>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</si>
  <si>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</si>
  <si>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</si>
  <si>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</si>
  <si>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</si>
  <si>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</si>
  <si>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</si>
  <si>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</si>
  <si>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</si>
  <si>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</si>
  <si>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</si>
  <si>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</si>
  <si>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</si>
  <si>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</si>
  <si>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</si>
  <si>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</si>
  <si>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</si>
  <si>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</si>
  <si>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</si>
  <si>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</si>
  <si>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</si>
  <si>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</si>
  <si>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</si>
  <si>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</si>
  <si>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</si>
  <si>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</si>
  <si>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</si>
  <si>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</si>
  <si>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</si>
  <si>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</si>
  <si>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</si>
  <si>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</si>
  <si>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</si>
  <si>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</si>
  <si>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</si>
  <si>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</si>
  <si>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</si>
  <si>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</si>
  <si>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</si>
  <si>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</si>
  <si>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</si>
  <si>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</si>
  <si>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</si>
  <si>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</si>
  <si>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</si>
  <si>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</si>
  <si>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</si>
  <si>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</si>
  <si>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</si>
  <si>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</si>
  <si>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</si>
  <si>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</si>
  <si>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</si>
  <si>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</si>
  <si>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</si>
  <si>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</si>
  <si>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</si>
  <si>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</si>
  <si>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</si>
  <si>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</si>
  <si>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</si>
  <si>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</si>
  <si>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</si>
  <si>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</si>
  <si>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</si>
  <si>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</si>
  <si>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</si>
  <si>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</si>
  <si>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</si>
  <si>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</si>
  <si>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</si>
  <si>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</si>
  <si>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</si>
  <si>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</si>
  <si>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</si>
  <si>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</si>
  <si>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</si>
  <si>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</si>
  <si>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</si>
  <si>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</si>
  <si>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</si>
  <si>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</si>
  <si>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</si>
  <si>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</si>
  <si>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</si>
  <si>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</si>
  <si>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</si>
  <si>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</si>
  <si>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</si>
  <si>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</si>
  <si>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</si>
  <si>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</si>
  <si>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</si>
  <si>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</si>
  <si>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</si>
  <si>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</si>
  <si>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</si>
  <si>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</si>
  <si>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</si>
  <si>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</si>
  <si>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</si>
  <si>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</si>
  <si>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</si>
  <si>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</si>
  <si>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</si>
  <si>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</si>
  <si>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</si>
  <si>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</si>
  <si>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</si>
  <si>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</si>
  <si>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</si>
  <si>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</si>
  <si>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</si>
  <si>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</si>
  <si>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</si>
  <si>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</si>
  <si>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</si>
  <si>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</si>
  <si>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</si>
  <si>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</si>
  <si>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</si>
  <si>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</si>
  <si>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</si>
  <si>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</si>
  <si>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</si>
  <si>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</si>
  <si>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</si>
  <si>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</si>
  <si>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</si>
  <si>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</si>
  <si>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</si>
  <si>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</si>
  <si>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</si>
  <si>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</si>
  <si>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</si>
  <si>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</si>
  <si>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</si>
  <si>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</si>
  <si>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</si>
  <si>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</si>
  <si>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</si>
  <si>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</si>
  <si>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</si>
  <si>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</si>
  <si>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</si>
  <si>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</si>
  <si>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</si>
  <si>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</si>
  <si>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</si>
  <si>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</si>
  <si>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</si>
  <si>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</si>
  <si>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</si>
  <si>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</si>
  <si>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</si>
  <si>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</si>
  <si>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</si>
  <si>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</si>
  <si>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</si>
  <si>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</si>
  <si>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</si>
  <si>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</si>
  <si>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</si>
  <si>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</si>
  <si>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</si>
  <si>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</si>
  <si>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</si>
  <si>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</si>
  <si>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</si>
  <si>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</si>
  <si>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</si>
  <si>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</si>
  <si>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</si>
  <si>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</si>
  <si>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</si>
  <si>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</si>
  <si>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</si>
  <si>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</si>
  <si>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</si>
  <si>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</si>
  <si>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</si>
  <si>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</si>
  <si>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</si>
  <si>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</si>
  <si>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</si>
  <si>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</si>
  <si>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</si>
  <si>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</si>
  <si>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</si>
  <si>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</si>
  <si>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</si>
  <si>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</si>
  <si>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</si>
  <si>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</si>
  <si>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</si>
  <si>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</si>
  <si>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</si>
  <si>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</si>
  <si>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</si>
  <si>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</si>
  <si>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</si>
  <si>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</si>
  <si>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</si>
  <si>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</si>
  <si>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</si>
  <si>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</si>
  <si>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</si>
  <si>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</si>
  <si>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</si>
  <si>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</si>
  <si>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</si>
  <si>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</si>
  <si>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</si>
  <si>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</si>
  <si>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</si>
  <si>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</si>
  <si>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</si>
  <si>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</si>
  <si>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</si>
  <si>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</si>
  <si>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</si>
  <si>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</si>
  <si>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</si>
  <si>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</si>
  <si>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</si>
  <si>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</si>
  <si>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</si>
  <si>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</si>
  <si>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</si>
  <si>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</si>
  <si>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</si>
  <si>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</si>
  <si>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</si>
  <si>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</si>
  <si>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</si>
  <si>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</si>
  <si>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</si>
  <si>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</si>
  <si>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</si>
  <si>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</si>
  <si>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</si>
  <si>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</si>
  <si>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</si>
  <si>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</si>
  <si>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</si>
  <si>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</si>
  <si>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</si>
  <si>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</si>
  <si>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</si>
  <si>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</si>
  <si>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</si>
  <si>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</si>
  <si>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</si>
  <si>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</si>
  <si>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</si>
  <si>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</si>
  <si>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</si>
  <si>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</si>
  <si>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</si>
  <si>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</si>
  <si>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</si>
  <si>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</si>
  <si>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</si>
  <si>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</si>
  <si>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</si>
  <si>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</si>
  <si>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</si>
  <si>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</si>
  <si>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</si>
  <si>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</si>
  <si>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</si>
  <si>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</si>
  <si>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</si>
  <si>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</si>
  <si>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</si>
  <si>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</si>
  <si>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</si>
  <si>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</si>
  <si>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</si>
  <si>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</si>
  <si>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</si>
  <si>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</si>
  <si>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</si>
  <si>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</si>
  <si>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</si>
  <si>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</si>
  <si>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</si>
  <si>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</si>
  <si>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</si>
  <si>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</si>
  <si>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</si>
  <si>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</si>
  <si>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</si>
  <si>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</si>
  <si>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</si>
  <si>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</si>
  <si>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</si>
  <si>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</si>
  <si>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</si>
  <si>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</si>
  <si>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</si>
  <si>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</si>
  <si>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</si>
  <si>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</si>
  <si>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</si>
  <si>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</si>
  <si>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</si>
  <si>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</si>
  <si>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</si>
  <si>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</si>
  <si>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</si>
  <si>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</si>
  <si>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</si>
  <si>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</si>
  <si>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</si>
  <si>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</si>
  <si>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</si>
  <si>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</si>
  <si>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</si>
  <si>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</si>
  <si>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</si>
  <si>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</si>
  <si>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</si>
  <si>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</si>
  <si>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</si>
  <si>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</si>
  <si>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</si>
  <si>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</si>
  <si>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</si>
  <si>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</si>
  <si>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</si>
  <si>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</si>
  <si>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</si>
  <si>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</si>
  <si>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</si>
  <si>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</si>
  <si>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</si>
  <si>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</si>
  <si>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</si>
  <si>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</si>
  <si>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</si>
  <si>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</si>
  <si>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</si>
  <si>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</si>
  <si>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</si>
  <si>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</si>
  <si>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</si>
  <si>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</si>
  <si>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</si>
  <si>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</si>
  <si>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</si>
  <si>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</si>
  <si>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</si>
  <si>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</si>
  <si>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</si>
  <si>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</si>
  <si>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</si>
  <si>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</si>
  <si>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</si>
  <si>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</si>
  <si>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</si>
  <si>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</si>
  <si>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</si>
  <si>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</si>
  <si>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</si>
  <si>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</si>
  <si>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</si>
  <si>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</si>
  <si>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</si>
  <si>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</si>
  <si>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</si>
  <si>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</si>
  <si>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</si>
  <si>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</si>
  <si>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</si>
  <si>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</si>
  <si>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</si>
  <si>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</si>
  <si>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</si>
  <si>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</si>
  <si>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</si>
  <si>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</si>
  <si>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</si>
  <si>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</si>
  <si>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</si>
  <si>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</si>
  <si>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</si>
  <si>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</si>
  <si>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</si>
  <si>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</si>
  <si>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</si>
  <si>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</si>
  <si>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</si>
  <si>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</si>
  <si>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</si>
  <si>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</si>
  <si>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</si>
  <si>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</si>
  <si>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</si>
  <si>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</si>
  <si>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</si>
  <si>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</si>
  <si>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</si>
  <si>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</si>
  <si>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</si>
  <si>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</si>
  <si>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</si>
  <si>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</si>
  <si>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</si>
  <si>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</si>
  <si>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</si>
  <si>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</si>
  <si>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</si>
  <si>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</si>
  <si>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</si>
  <si>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</si>
  <si>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</si>
  <si>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</si>
  <si>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</si>
  <si>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</si>
  <si>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</si>
  <si>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</si>
  <si>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</si>
  <si>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</si>
  <si>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</si>
  <si>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</si>
  <si>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</si>
  <si>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</si>
  <si>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</si>
  <si>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</si>
  <si>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</si>
  <si>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</si>
  <si>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</si>
  <si>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</si>
  <si>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</si>
  <si>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</si>
  <si>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</si>
  <si>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</si>
  <si>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</si>
  <si>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</si>
  <si>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</si>
  <si>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</si>
  <si>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</si>
  <si>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</si>
  <si>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</si>
  <si>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</si>
  <si>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</si>
  <si>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</si>
  <si>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</si>
  <si>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</si>
  <si>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</si>
  <si>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</si>
  <si>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</si>
  <si>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</si>
  <si>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</si>
  <si>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</si>
  <si>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</si>
  <si>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</si>
  <si>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</si>
  <si>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</si>
  <si>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</si>
  <si>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</si>
  <si>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</si>
  <si>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</si>
  <si>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</si>
  <si>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</si>
  <si>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</si>
  <si>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</si>
  <si>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</si>
  <si>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</si>
  <si>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</si>
  <si>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</si>
  <si>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</si>
  <si>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</si>
  <si>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</si>
  <si>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</si>
  <si>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</si>
  <si>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</si>
  <si>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</si>
  <si>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</si>
  <si>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</si>
  <si>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</si>
  <si>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</si>
  <si>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</si>
  <si>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</si>
  <si>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</si>
  <si>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</si>
  <si>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</si>
  <si>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</si>
  <si>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</si>
  <si>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</si>
  <si>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</si>
  <si>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</si>
  <si>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</si>
  <si>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</si>
  <si>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</si>
  <si>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</si>
  <si>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</si>
  <si>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</si>
  <si>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</si>
  <si>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</si>
  <si>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</si>
  <si>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</si>
  <si>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</si>
  <si>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</si>
  <si>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</si>
  <si>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</si>
  <si>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</si>
  <si>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</si>
  <si>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</si>
  <si>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</si>
  <si>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</si>
  <si>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</si>
  <si>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</si>
  <si>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</si>
  <si>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</si>
  <si>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</si>
  <si>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</si>
  <si>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</si>
  <si>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</si>
  <si>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</si>
  <si>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</si>
  <si>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</si>
  <si>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</si>
  <si>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</si>
  <si>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</si>
  <si>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</si>
  <si>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</si>
  <si>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</si>
  <si>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</si>
  <si>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</si>
  <si>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</si>
  <si>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</si>
  <si>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</si>
  <si>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</si>
  <si>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</si>
  <si>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</si>
  <si>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</si>
  <si>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</si>
  <si>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</si>
  <si>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</si>
  <si>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</si>
  <si>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</si>
  <si>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</si>
  <si>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</si>
  <si>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</si>
  <si>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</si>
  <si>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</si>
  <si>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</si>
  <si>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</si>
  <si>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</si>
  <si>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</si>
  <si>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</si>
  <si>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</si>
  <si>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</si>
  <si>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</si>
  <si>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</si>
  <si>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</si>
  <si>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</si>
  <si>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</si>
  <si>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</si>
  <si>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</si>
  <si>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</si>
  <si>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</si>
  <si>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</si>
  <si>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</si>
  <si>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</si>
  <si>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</si>
  <si>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</si>
  <si>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</si>
  <si>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</si>
  <si>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</si>
  <si>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</si>
  <si>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</si>
  <si>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</si>
  <si>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</si>
  <si>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</si>
  <si>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</si>
  <si>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</si>
  <si>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</si>
  <si>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</si>
  <si>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</si>
  <si>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</si>
  <si>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</si>
  <si>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</si>
  <si>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</si>
  <si>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</si>
  <si>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</si>
  <si>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</si>
  <si>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</si>
  <si>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</si>
  <si>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</si>
  <si>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</si>
  <si>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</si>
  <si>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</si>
  <si>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</si>
  <si>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</si>
  <si>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</si>
  <si>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</si>
  <si>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</si>
  <si>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</si>
  <si>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</si>
  <si>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</si>
  <si>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</si>
  <si>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</si>
  <si>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</si>
  <si>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</si>
  <si>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</si>
  <si>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</si>
  <si>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</si>
  <si>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</si>
  <si>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</si>
  <si>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</si>
  <si>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</si>
  <si>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</si>
  <si>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</si>
  <si>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</si>
  <si>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</si>
  <si>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</si>
  <si>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</si>
  <si>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</si>
  <si>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</si>
  <si>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</si>
  <si>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</si>
  <si>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</si>
  <si>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</si>
  <si>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</si>
  <si>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</si>
  <si>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</si>
  <si>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</si>
  <si>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</si>
  <si>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</si>
  <si>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</si>
  <si>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</si>
  <si>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</si>
  <si>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</si>
  <si>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</si>
  <si>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</si>
  <si>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</si>
  <si>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</si>
  <si>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</si>
  <si>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</si>
  <si>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</si>
  <si>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</si>
  <si>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</si>
  <si>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</si>
  <si>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</si>
  <si>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</si>
  <si>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</si>
  <si>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</si>
  <si>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</si>
  <si>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</si>
  <si>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</si>
  <si>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</si>
  <si>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</si>
  <si>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</si>
  <si>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</si>
  <si>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</si>
  <si>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</si>
  <si>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</si>
  <si>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</si>
  <si>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</si>
  <si>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</si>
  <si>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</si>
  <si>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</si>
  <si>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</si>
  <si>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</si>
  <si>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</si>
  <si>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</si>
  <si>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</si>
  <si>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</si>
  <si>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</si>
  <si>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</si>
  <si>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</si>
  <si>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</si>
  <si>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</si>
  <si>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</si>
  <si>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</si>
  <si>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</si>
  <si>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</si>
  <si>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</si>
  <si>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</si>
  <si>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</si>
  <si>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</si>
  <si>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</si>
  <si>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</si>
  <si>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</si>
  <si>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</si>
  <si>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</si>
  <si>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</si>
  <si>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</si>
  <si>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</si>
  <si>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</si>
  <si>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</si>
  <si>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</si>
  <si>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</si>
  <si>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</si>
  <si>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</si>
  <si>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</si>
  <si>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</si>
  <si>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</si>
  <si>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</si>
  <si>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</si>
  <si>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</si>
  <si>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</si>
  <si>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</si>
  <si>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</si>
  <si>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</si>
  <si>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</si>
  <si>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</si>
  <si>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</si>
  <si>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</si>
  <si>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</si>
  <si>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</si>
  <si>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</si>
  <si>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</si>
  <si>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</si>
  <si>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</si>
  <si>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</si>
  <si>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</si>
  <si>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</si>
  <si>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</si>
  <si>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</si>
  <si>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</si>
  <si>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</si>
  <si>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</si>
  <si>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</si>
  <si>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</si>
  <si>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</si>
  <si>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</si>
  <si>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</si>
  <si>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</si>
  <si>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</si>
  <si>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</si>
  <si>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</si>
  <si>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</si>
  <si>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</si>
  <si>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</si>
  <si>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</si>
  <si>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</si>
  <si>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</si>
  <si>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</si>
  <si>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</si>
  <si>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</si>
  <si>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</si>
  <si>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</si>
  <si>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</si>
  <si>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</si>
  <si>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</si>
  <si>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</si>
  <si>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</si>
  <si>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</si>
  <si>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</si>
  <si>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</si>
  <si>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</si>
  <si>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</si>
  <si>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</si>
  <si>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</si>
  <si>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</si>
  <si>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</si>
  <si>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</si>
  <si>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</si>
  <si>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</si>
  <si>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</si>
  <si>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</si>
  <si>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</si>
  <si>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</si>
  <si>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</si>
  <si>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</si>
  <si>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</si>
  <si>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</si>
  <si>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</si>
  <si>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</si>
  <si>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</si>
  <si>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</si>
  <si>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</si>
  <si>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</si>
  <si>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</si>
  <si>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</si>
  <si>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</si>
  <si>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</si>
  <si>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</si>
  <si>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</si>
  <si>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</si>
  <si>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</si>
  <si>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</si>
  <si>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</si>
  <si>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</si>
  <si>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</si>
  <si>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</si>
  <si>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</si>
  <si>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</si>
  <si>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</si>
  <si>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</si>
  <si>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</si>
  <si>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</si>
  <si>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</si>
  <si>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</si>
  <si>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</si>
  <si>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</si>
  <si>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</si>
  <si>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</si>
  <si>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</si>
  <si>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</si>
  <si>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</si>
  <si>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</si>
  <si>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</si>
  <si>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</si>
  <si>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</si>
  <si>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</si>
  <si>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</si>
  <si>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</si>
  <si>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</si>
  <si>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</si>
  <si>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</si>
  <si>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</si>
  <si>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</si>
  <si>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</si>
  <si>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</si>
  <si>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</si>
  <si>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</si>
  <si>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</si>
  <si>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</si>
  <si>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</si>
  <si>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</si>
  <si>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</si>
  <si>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</si>
  <si>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</si>
  <si>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</si>
  <si>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</si>
  <si>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</si>
  <si>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</si>
  <si>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</si>
  <si>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</si>
  <si>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</si>
  <si>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</si>
  <si>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</si>
  <si>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</si>
  <si>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</si>
  <si>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</si>
  <si>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</si>
  <si>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</si>
  <si>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</si>
  <si>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</si>
  <si>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</si>
  <si>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</si>
  <si>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</si>
  <si>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</si>
  <si>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</si>
  <si>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</si>
  <si>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</si>
  <si>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</si>
  <si>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</si>
  <si>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</si>
  <si>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</si>
  <si>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</si>
  <si>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</si>
  <si>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</si>
  <si>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</si>
  <si>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</si>
  <si>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</si>
  <si>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</si>
  <si>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</si>
  <si>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</si>
  <si>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</si>
  <si>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</si>
  <si>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</si>
  <si>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</si>
  <si>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</si>
  <si>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</si>
  <si>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</si>
  <si>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</si>
  <si>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</si>
  <si>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</si>
  <si>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</si>
  <si>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</si>
  <si>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</si>
  <si>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</si>
  <si>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</si>
  <si>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</si>
  <si>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</si>
  <si>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</si>
  <si>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</si>
  <si>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</si>
  <si>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</si>
  <si>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</si>
  <si>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</si>
  <si>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</si>
  <si>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</si>
  <si>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</si>
  <si>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</si>
  <si>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</si>
  <si>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</si>
  <si>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</si>
  <si>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</si>
  <si>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</si>
  <si>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</si>
  <si>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</si>
  <si>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</si>
  <si>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</si>
  <si>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</si>
  <si>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</si>
  <si>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</si>
  <si>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</si>
  <si>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</si>
  <si>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</si>
  <si>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</si>
  <si>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</si>
  <si>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</si>
  <si>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</si>
  <si>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</si>
  <si>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</si>
  <si>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</si>
  <si>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</si>
  <si>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</si>
  <si>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</si>
  <si>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</si>
  <si>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</si>
  <si>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</si>
  <si>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</si>
  <si>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</si>
  <si>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</si>
  <si>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</si>
  <si>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</si>
  <si>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</si>
  <si>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</si>
  <si>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</si>
  <si>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</si>
  <si>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</si>
  <si>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</si>
  <si>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</si>
  <si>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</si>
  <si>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</si>
  <si>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</si>
  <si>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</si>
  <si>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</si>
  <si>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</si>
  <si>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</si>
  <si>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</si>
  <si>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</si>
  <si>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</si>
  <si>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</si>
  <si>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</si>
  <si>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</si>
  <si>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</si>
  <si>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</si>
  <si>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</si>
  <si>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</si>
  <si>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</si>
  <si>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</si>
  <si>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</si>
  <si>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</si>
  <si>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</si>
  <si>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</si>
  <si>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</si>
  <si>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</si>
  <si>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</si>
  <si>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</si>
  <si>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</si>
  <si>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</si>
  <si>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</si>
  <si>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</si>
  <si>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</si>
  <si>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</si>
  <si>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</si>
  <si>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</si>
  <si>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</si>
  <si>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</si>
  <si>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</si>
  <si>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</si>
  <si>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</si>
  <si>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</si>
  <si>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</si>
  <si>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</si>
  <si>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</si>
  <si>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</si>
  <si>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</si>
  <si>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</si>
  <si>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</si>
  <si>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</si>
  <si>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</si>
  <si>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</si>
  <si>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</si>
  <si>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</si>
  <si>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</si>
  <si>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</si>
  <si>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</si>
  <si>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</si>
  <si>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</si>
  <si>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</si>
  <si>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</si>
  <si>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</si>
  <si>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</si>
  <si>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</si>
  <si>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</si>
  <si>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</si>
  <si>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</si>
  <si>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</si>
  <si>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</si>
  <si>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</si>
  <si>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</si>
  <si>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</si>
  <si>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</si>
  <si>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</si>
  <si>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</si>
  <si>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</si>
  <si>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</si>
  <si>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</si>
  <si>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</si>
  <si>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</si>
  <si>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</si>
  <si>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</si>
  <si>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</si>
  <si>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</si>
  <si>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</si>
  <si>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</si>
  <si>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</si>
  <si>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</si>
  <si>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</si>
  <si>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</si>
  <si>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</si>
  <si>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</si>
  <si>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</si>
  <si>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</si>
  <si>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</si>
  <si>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</si>
  <si>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</si>
  <si>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</si>
  <si>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</si>
  <si>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</si>
  <si>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</si>
  <si>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</si>
  <si>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</si>
  <si>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</si>
  <si>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</si>
  <si>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</si>
  <si>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</si>
  <si>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</si>
  <si>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</si>
  <si>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</si>
  <si>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</si>
  <si>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</si>
  <si>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</si>
  <si>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</si>
  <si>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</si>
  <si>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</si>
  <si>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</si>
  <si>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</si>
  <si>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</si>
  <si>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</si>
  <si>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</si>
  <si>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</si>
  <si>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</si>
  <si>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</si>
  <si>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</si>
  <si>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</si>
  <si>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</si>
  <si>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</si>
  <si>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</si>
  <si>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</si>
  <si>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</si>
  <si>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</si>
  <si>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</si>
  <si>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</si>
  <si>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</si>
  <si>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</si>
  <si>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</si>
  <si>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</si>
  <si>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</si>
  <si>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</si>
  <si>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</si>
  <si>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</si>
  <si>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</si>
  <si>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</si>
  <si>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</si>
  <si>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</si>
  <si>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</si>
  <si>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</si>
  <si>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</si>
  <si>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</si>
  <si>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</si>
  <si>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</si>
  <si>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</si>
  <si>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</si>
  <si>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</si>
  <si>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</si>
  <si>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</si>
  <si>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</si>
  <si>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</si>
  <si>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</si>
  <si>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</si>
  <si>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</si>
  <si>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</si>
  <si>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</si>
  <si>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</si>
  <si>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</si>
  <si>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</si>
  <si>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</si>
  <si>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</si>
  <si>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</si>
  <si>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</si>
  <si>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</si>
  <si>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</si>
  <si>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</si>
  <si>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</si>
  <si>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</si>
  <si>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</si>
  <si>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</si>
  <si>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</si>
  <si>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</si>
  <si>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</si>
  <si>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</si>
  <si>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</si>
  <si>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</si>
  <si>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</si>
  <si>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</si>
  <si>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</si>
  <si>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</si>
  <si>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</si>
  <si>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</si>
  <si>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</si>
  <si>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</si>
  <si>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</si>
  <si>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</si>
  <si>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</si>
  <si>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</si>
  <si>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</si>
  <si>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</si>
  <si>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</si>
  <si>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</si>
  <si>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</si>
  <si>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</si>
  <si>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</si>
  <si>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</si>
  <si>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</si>
  <si>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</si>
  <si>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</si>
  <si>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</si>
  <si>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</si>
  <si>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</si>
  <si>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</si>
  <si>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</si>
  <si>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</si>
  <si>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</si>
  <si>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</si>
  <si>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</si>
  <si>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</si>
  <si>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</si>
  <si>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</si>
  <si>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</si>
  <si>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</si>
  <si>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</si>
  <si>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</si>
  <si>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</si>
  <si>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</si>
  <si>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</si>
  <si>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</si>
  <si>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</si>
  <si>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</si>
  <si>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</si>
  <si>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</si>
  <si>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</si>
  <si>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</si>
  <si>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</si>
  <si>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</si>
  <si>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</si>
  <si>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</si>
  <si>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</si>
  <si>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</si>
  <si>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</si>
  <si>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</si>
  <si>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</si>
  <si>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</si>
  <si>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</si>
  <si>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</si>
  <si>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</si>
  <si>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</si>
  <si>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</si>
  <si>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</si>
  <si>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</si>
  <si>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</si>
  <si>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</si>
  <si>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</si>
  <si>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</si>
  <si>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</si>
  <si>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</si>
  <si>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</si>
  <si>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</si>
  <si>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</si>
  <si>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</si>
  <si>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</si>
  <si>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</si>
  <si>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</si>
  <si>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</si>
  <si>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</si>
  <si>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</si>
  <si>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</si>
  <si>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</si>
  <si>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</si>
  <si>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</si>
  <si>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</si>
  <si>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</si>
  <si>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</si>
  <si>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</si>
  <si>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</si>
  <si>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</si>
  <si>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</si>
  <si>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</si>
  <si>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</si>
  <si>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</si>
  <si>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</si>
  <si>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</si>
  <si>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</si>
  <si>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</si>
  <si>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</si>
  <si>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</si>
  <si>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</si>
  <si>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</si>
  <si>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</si>
  <si>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</si>
  <si>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</si>
  <si>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</si>
  <si>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</si>
  <si>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</si>
  <si>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</si>
  <si>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</si>
  <si>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</si>
  <si>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</si>
  <si>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</si>
  <si>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</si>
  <si>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</si>
  <si>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</si>
  <si>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</si>
  <si>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</si>
  <si>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</si>
  <si>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</si>
  <si>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</si>
  <si>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</si>
  <si>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</si>
  <si>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</si>
  <si>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</si>
  <si>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</si>
  <si>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</si>
  <si>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</si>
  <si>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</si>
  <si>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</si>
  <si>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</si>
  <si>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</si>
  <si>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</si>
  <si>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</si>
  <si>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</si>
  <si>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</si>
  <si>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</si>
  <si>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</si>
  <si>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</si>
  <si>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</si>
  <si>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</si>
  <si>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</si>
  <si>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</si>
  <si>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</si>
  <si>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</si>
  <si>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</si>
  <si>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</si>
  <si>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</si>
  <si>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</si>
  <si>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</si>
  <si>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</si>
  <si>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</si>
  <si>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</si>
  <si>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</si>
  <si>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</si>
  <si>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</si>
  <si>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</si>
  <si>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</si>
  <si>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</si>
  <si>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</si>
  <si>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</si>
  <si>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</si>
  <si>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</si>
  <si>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</si>
  <si>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</si>
  <si>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</si>
  <si>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</si>
  <si>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</si>
  <si>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</si>
  <si>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</si>
  <si>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</si>
  <si>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</si>
  <si>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</si>
  <si>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</si>
  <si>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</si>
  <si>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</si>
  <si>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</si>
  <si>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</si>
  <si>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</si>
  <si>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</si>
  <si>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</si>
  <si>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</si>
  <si>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</si>
  <si>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</si>
  <si>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</si>
  <si>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</si>
  <si>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</si>
  <si>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</si>
  <si>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</si>
  <si>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</si>
  <si>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</si>
  <si>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</si>
  <si>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</si>
  <si>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</si>
  <si>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</si>
  <si>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</si>
  <si>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</si>
  <si>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</si>
  <si>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</si>
  <si>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</si>
  <si>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</si>
  <si>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</si>
  <si>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</si>
  <si>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</si>
  <si>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</si>
  <si>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</si>
  <si>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</si>
  <si>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</si>
  <si>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</si>
  <si>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</si>
  <si>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</si>
  <si>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</si>
  <si>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</si>
  <si>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</si>
  <si>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</si>
  <si>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</si>
  <si>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</si>
  <si>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</si>
  <si>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</si>
  <si>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</si>
  <si>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</si>
  <si>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</si>
  <si>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</si>
  <si>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</si>
  <si>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</si>
  <si>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</si>
  <si>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</si>
  <si>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</si>
  <si>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</si>
  <si>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</si>
  <si>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</si>
  <si>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</si>
  <si>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</si>
  <si>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</si>
  <si>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</si>
  <si>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</si>
  <si>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</si>
  <si>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</si>
  <si>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</si>
  <si>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</si>
  <si>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</si>
  <si>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</si>
  <si>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</si>
  <si>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</si>
  <si>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</si>
  <si>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</si>
  <si>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</si>
  <si>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</si>
  <si>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</si>
  <si>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</si>
  <si>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</si>
  <si>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</si>
  <si>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</si>
  <si>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</si>
  <si>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</si>
  <si>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</si>
  <si>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</si>
  <si>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</si>
  <si>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</si>
  <si>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</si>
  <si>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</si>
  <si>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</si>
  <si>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</si>
  <si>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</si>
  <si>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</si>
  <si>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</si>
  <si>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</si>
  <si>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</si>
  <si>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</si>
  <si>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</si>
  <si>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</si>
  <si>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</si>
  <si>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</si>
  <si>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</si>
  <si>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</si>
  <si>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</si>
  <si>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</si>
  <si>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</si>
  <si>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</si>
  <si>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</si>
  <si>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</si>
  <si>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</si>
  <si>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</si>
  <si>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</si>
  <si>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</si>
  <si>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</si>
  <si>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</si>
  <si>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</si>
  <si>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</si>
  <si>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</si>
  <si>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</si>
  <si>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</si>
  <si>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</si>
  <si>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</si>
  <si>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</si>
  <si>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</si>
  <si>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</si>
  <si>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</si>
  <si>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</si>
  <si>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</si>
  <si>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</si>
  <si>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</si>
  <si>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</si>
  <si>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</si>
  <si>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</si>
  <si>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</si>
  <si>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</si>
  <si>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</si>
  <si>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</si>
  <si>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</si>
  <si>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</si>
  <si>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</si>
  <si>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</si>
  <si>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</si>
  <si>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</si>
  <si>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</si>
  <si>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</si>
  <si>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</si>
  <si>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</si>
  <si>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</si>
  <si>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</si>
  <si>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</si>
  <si>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</si>
  <si>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</si>
  <si>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</si>
  <si>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</si>
  <si>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</si>
  <si>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</si>
  <si>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</si>
  <si>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</si>
  <si>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</si>
  <si>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</si>
  <si>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</si>
  <si>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</si>
  <si>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</si>
  <si>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</si>
  <si>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</si>
  <si>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</si>
  <si>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</si>
  <si>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</si>
  <si>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</si>
  <si>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</si>
  <si>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</si>
  <si>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</si>
  <si>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</si>
  <si>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</si>
  <si>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</si>
  <si>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</si>
  <si>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</si>
  <si>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</si>
  <si>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</si>
  <si>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</si>
  <si>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</si>
  <si>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</si>
  <si>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</si>
  <si>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</si>
  <si>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</si>
  <si>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</si>
  <si>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</si>
  <si>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</si>
  <si>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</si>
  <si>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</si>
  <si>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</si>
  <si>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</si>
  <si>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</si>
  <si>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</si>
  <si>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</si>
  <si>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</si>
  <si>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</si>
  <si>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</si>
  <si>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</si>
  <si>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</si>
  <si>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</si>
  <si>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</si>
  <si>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</si>
  <si>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</si>
  <si>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</si>
  <si>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</si>
  <si>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</si>
  <si>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</si>
  <si>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</si>
  <si>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</si>
  <si>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</si>
  <si>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</si>
  <si>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</si>
  <si>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</si>
  <si>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</si>
  <si>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</si>
  <si>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</si>
  <si>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</si>
  <si>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</si>
  <si>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</si>
  <si>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</si>
  <si>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</si>
  <si>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</si>
  <si>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</si>
  <si>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</si>
  <si>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</si>
  <si>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</si>
  <si>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</si>
  <si>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</si>
  <si>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</si>
  <si>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</si>
  <si>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</si>
  <si>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</si>
  <si>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</si>
  <si>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</si>
  <si>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</si>
  <si>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</si>
  <si>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</si>
  <si>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</si>
  <si>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</si>
  <si>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</si>
  <si>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</si>
  <si>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</si>
  <si>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</si>
  <si>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</si>
  <si>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</si>
  <si>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</si>
  <si>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</si>
  <si>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</si>
  <si>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</si>
  <si>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</si>
  <si>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</si>
  <si>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</si>
  <si>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</si>
  <si>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</si>
  <si>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</si>
  <si>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</si>
  <si>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</si>
  <si>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</si>
  <si>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</si>
  <si>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</si>
  <si>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</si>
  <si>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</si>
  <si>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</si>
  <si>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</si>
  <si>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</si>
  <si>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</si>
  <si>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</si>
  <si>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</si>
  <si>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</si>
  <si>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</si>
  <si>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</si>
  <si>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</si>
  <si>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</si>
  <si>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</si>
  <si>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</si>
  <si>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</si>
  <si>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</si>
  <si>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</si>
  <si>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</si>
  <si>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</si>
  <si>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</si>
  <si>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</si>
  <si>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</si>
  <si>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</si>
  <si>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</si>
  <si>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</si>
  <si>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</si>
  <si>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</si>
  <si>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</si>
  <si>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</si>
  <si>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</si>
  <si>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</si>
  <si>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</si>
  <si>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</si>
  <si>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</si>
  <si>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</si>
  <si>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</si>
  <si>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</si>
  <si>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</si>
  <si>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</si>
  <si>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</si>
  <si>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</si>
  <si>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</si>
  <si>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</si>
  <si>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</si>
  <si>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</si>
  <si>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</si>
  <si>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</si>
  <si>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</si>
  <si>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</si>
  <si>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</si>
  <si>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</si>
  <si>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</si>
  <si>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</si>
  <si>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</si>
  <si>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</si>
  <si>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</si>
  <si>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</si>
  <si>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</si>
  <si>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</si>
  <si>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</si>
  <si>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</si>
  <si>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</si>
  <si>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</si>
  <si>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</si>
  <si>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</si>
  <si>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</si>
  <si>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</si>
  <si>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</si>
  <si>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</si>
  <si>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</si>
  <si>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</si>
  <si>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</si>
  <si>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</si>
  <si>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</si>
  <si>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</si>
  <si>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</si>
  <si>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</si>
  <si>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</si>
  <si>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</si>
  <si>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</si>
  <si>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</si>
  <si>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</si>
  <si>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</si>
  <si>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</si>
  <si>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</si>
  <si>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</si>
  <si>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</si>
  <si>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</si>
  <si>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</si>
  <si>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</si>
  <si>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</si>
  <si>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</si>
  <si>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</si>
  <si>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</si>
  <si>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</si>
  <si>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</si>
  <si>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</si>
  <si>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</si>
  <si>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</si>
  <si>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</si>
  <si>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</si>
  <si>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</si>
  <si>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</si>
  <si>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</si>
  <si>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</si>
  <si>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</si>
  <si>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</si>
  <si>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</si>
  <si>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</si>
  <si>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</si>
  <si>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</si>
  <si>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</si>
  <si>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</si>
  <si>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</si>
  <si>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</si>
  <si>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</si>
  <si>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</si>
  <si>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</si>
  <si>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</si>
  <si>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</si>
  <si>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</si>
  <si>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</si>
  <si>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</si>
  <si>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</si>
  <si>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</si>
  <si>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</si>
  <si>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</si>
  <si>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</si>
  <si>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</si>
  <si>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</si>
  <si>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</si>
  <si>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</si>
  <si>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</si>
  <si>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</si>
  <si>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</si>
  <si>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</si>
  <si>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</si>
  <si>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</si>
  <si>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</si>
  <si>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</si>
  <si>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</si>
  <si>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</si>
  <si>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</si>
  <si>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</si>
  <si>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</si>
  <si>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</si>
  <si>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</si>
  <si>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</si>
  <si>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</si>
  <si>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</si>
  <si>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</si>
  <si>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</si>
  <si>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</si>
  <si>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</si>
  <si>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</si>
  <si>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</si>
  <si>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</si>
  <si>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</si>
  <si>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</si>
  <si>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</si>
  <si>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</si>
  <si>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</si>
  <si>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</si>
  <si>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</si>
  <si>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</si>
  <si>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</si>
  <si>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</si>
  <si>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</si>
  <si>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</si>
  <si>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</si>
  <si>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</si>
  <si>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</si>
  <si>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</si>
  <si>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</si>
  <si>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</si>
  <si>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</si>
  <si>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</si>
  <si>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</si>
  <si>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</si>
  <si>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</si>
  <si>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</si>
  <si>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</si>
  <si>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</si>
  <si>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</si>
  <si>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</si>
  <si>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</si>
  <si>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</si>
  <si>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</si>
  <si>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</si>
  <si>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</si>
  <si>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</si>
  <si>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</si>
  <si>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</si>
  <si>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</si>
  <si>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</si>
  <si>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</si>
  <si>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</si>
  <si>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</si>
  <si>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</si>
  <si>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</si>
  <si>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</si>
  <si>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</si>
  <si>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</si>
  <si>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</si>
  <si>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</si>
  <si>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</si>
  <si>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</si>
  <si>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</si>
  <si>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</si>
  <si>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</si>
  <si>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</si>
  <si>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</si>
  <si>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</si>
  <si>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</si>
  <si>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</si>
  <si>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</si>
  <si>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</si>
  <si>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</si>
  <si>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</si>
  <si>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</si>
  <si>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</si>
  <si>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</si>
  <si>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</si>
  <si>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</si>
  <si>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</si>
  <si>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</si>
  <si>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</si>
  <si>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</si>
  <si>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</si>
  <si>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</si>
  <si>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</si>
  <si>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</si>
  <si>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</si>
  <si>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</si>
  <si>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</si>
  <si>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</si>
  <si>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</si>
  <si>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</si>
  <si>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</si>
  <si>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</si>
  <si>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</si>
  <si>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</si>
  <si>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</si>
  <si>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</si>
  <si>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</si>
  <si>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</si>
  <si>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</si>
  <si>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</si>
  <si>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</si>
  <si>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</si>
  <si>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</si>
  <si>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</si>
  <si>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</si>
  <si>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</si>
  <si>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</si>
  <si>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</si>
  <si>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</si>
  <si>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</si>
  <si>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</si>
  <si>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</si>
  <si>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</si>
  <si>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</si>
  <si>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</si>
  <si>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</si>
  <si>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</si>
  <si>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</si>
  <si>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</si>
  <si>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</si>
  <si>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</si>
  <si>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</si>
  <si>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</si>
  <si>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</si>
  <si>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</si>
  <si>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</si>
  <si>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</si>
  <si>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</si>
  <si>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</si>
  <si>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</si>
  <si>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</si>
  <si>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</si>
  <si>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</si>
  <si>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</si>
  <si>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</si>
  <si>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</si>
  <si>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</si>
  <si>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</si>
  <si>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</si>
  <si>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</si>
  <si>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</si>
  <si>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</si>
  <si>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</si>
  <si>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</si>
  <si>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</si>
  <si>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</si>
  <si>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</si>
  <si>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</si>
  <si>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</si>
  <si>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</si>
  <si>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</si>
  <si>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</si>
  <si>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</si>
  <si>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</si>
  <si>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</si>
  <si>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</si>
  <si>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</si>
  <si>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</si>
  <si>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</si>
  <si>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</si>
  <si>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</si>
  <si>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</si>
  <si>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</si>
  <si>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</si>
  <si>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</si>
  <si>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</si>
  <si>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</si>
  <si>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</si>
  <si>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</si>
  <si>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</si>
  <si>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</si>
  <si>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</si>
  <si>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</si>
  <si>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</si>
  <si>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</si>
  <si>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</si>
  <si>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</si>
  <si>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</si>
  <si>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</si>
  <si>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</si>
  <si>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</si>
  <si>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</si>
  <si>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</si>
  <si>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</si>
  <si>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</si>
  <si>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</si>
  <si>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</si>
  <si>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</si>
  <si>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</si>
  <si>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</si>
  <si>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</si>
  <si>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</si>
  <si>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</si>
  <si>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</si>
  <si>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</si>
  <si>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</si>
  <si>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</si>
  <si>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</si>
  <si>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</si>
  <si>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</si>
  <si>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</si>
  <si>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</si>
  <si>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</si>
  <si>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</si>
  <si>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</si>
  <si>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</si>
  <si>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</si>
  <si>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</si>
  <si>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</si>
  <si>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</si>
  <si>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</si>
  <si>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</si>
  <si>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</si>
  <si>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</si>
  <si>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</si>
  <si>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</si>
  <si>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</si>
  <si>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</si>
  <si>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</si>
  <si>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</si>
  <si>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</si>
  <si>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</si>
  <si>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</si>
  <si>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</si>
  <si>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</si>
  <si>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</si>
  <si>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</si>
  <si>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</si>
  <si>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</si>
  <si>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</si>
  <si>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</si>
  <si>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</si>
  <si>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</si>
  <si>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</si>
  <si>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</si>
  <si>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</si>
  <si>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</si>
  <si>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</si>
  <si>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</si>
  <si>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</si>
  <si>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</si>
  <si>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</si>
  <si>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</si>
  <si>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</si>
  <si>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</si>
  <si>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</si>
  <si>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</si>
  <si>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</si>
  <si>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</si>
  <si>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</si>
  <si>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</si>
  <si>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</si>
  <si>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</si>
  <si>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</si>
  <si>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</si>
  <si>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</si>
  <si>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</si>
  <si>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</si>
  <si>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</si>
  <si>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</si>
  <si>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</si>
  <si>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</si>
  <si>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</si>
  <si>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</si>
  <si>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</si>
  <si>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</si>
  <si>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</si>
  <si>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</si>
  <si>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</si>
  <si>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</si>
  <si>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</si>
  <si>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</si>
  <si>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</si>
  <si>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</si>
  <si>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</si>
  <si>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</si>
  <si>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</si>
  <si>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</si>
  <si>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</si>
  <si>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</si>
  <si>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</si>
  <si>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</si>
  <si>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</si>
  <si>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</si>
  <si>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</si>
  <si>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</si>
  <si>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</si>
  <si>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</si>
  <si>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</si>
  <si>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</si>
  <si>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</si>
  <si>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</si>
  <si>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</si>
  <si>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</si>
  <si>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</si>
  <si>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</si>
  <si>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</si>
  <si>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</si>
  <si>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</si>
  <si>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</si>
  <si>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</si>
  <si>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</si>
  <si>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</si>
  <si>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</si>
  <si>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</si>
  <si>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</si>
  <si>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</si>
  <si>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</si>
  <si>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</si>
  <si>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</si>
  <si>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</si>
  <si>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</si>
  <si>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</si>
  <si>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</si>
  <si>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</si>
  <si>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</si>
  <si>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</si>
  <si>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</si>
  <si>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</si>
  <si>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</si>
  <si>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</si>
  <si>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</si>
  <si>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</si>
  <si>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</si>
  <si>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</si>
  <si>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</si>
  <si>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</si>
  <si>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</si>
  <si>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</si>
  <si>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</si>
  <si>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</si>
  <si>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</si>
  <si>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</si>
  <si>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</si>
  <si>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</si>
  <si>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</si>
  <si>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</si>
  <si>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</si>
  <si>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</si>
  <si>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</si>
  <si>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</si>
  <si>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</si>
  <si>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</si>
  <si>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</si>
  <si>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</si>
  <si>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</si>
  <si>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</si>
  <si>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</si>
  <si>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</si>
  <si>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</si>
  <si>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</si>
  <si>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</si>
  <si>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</si>
  <si>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</si>
  <si>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</si>
  <si>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</si>
  <si>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</si>
  <si>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</si>
  <si>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</si>
  <si>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</si>
  <si>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</si>
  <si>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</si>
  <si>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</si>
  <si>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</si>
  <si>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</si>
  <si>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</si>
  <si>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</si>
  <si>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</si>
  <si>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</si>
  <si>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</si>
  <si>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</si>
  <si>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</si>
  <si>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</si>
  <si>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</si>
  <si>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</si>
  <si>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</si>
  <si>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</si>
  <si>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</si>
  <si>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</si>
  <si>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</si>
  <si>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</si>
  <si>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</si>
  <si>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</si>
  <si>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</si>
  <si>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</si>
  <si>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</si>
  <si>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</si>
  <si>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</si>
  <si>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</si>
  <si>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</si>
  <si>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</si>
  <si>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</si>
  <si>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</si>
  <si>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</si>
  <si>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</si>
  <si>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</si>
  <si>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</si>
  <si>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</si>
  <si>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</si>
  <si>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</si>
  <si>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</si>
  <si>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</si>
  <si>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</si>
  <si>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</si>
  <si>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</si>
  <si>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</si>
  <si>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</si>
  <si>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</si>
  <si>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</si>
  <si>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</si>
  <si>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</si>
  <si>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</si>
  <si>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</si>
  <si>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</si>
  <si>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</si>
  <si>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</si>
  <si>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</si>
  <si>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</si>
  <si>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</si>
  <si>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</si>
  <si>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</si>
  <si>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</si>
  <si>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</si>
  <si>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</si>
  <si>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</si>
  <si>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</si>
  <si>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</si>
  <si>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</si>
  <si>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</si>
  <si>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</si>
  <si>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</si>
  <si>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</si>
  <si>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</si>
  <si>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</si>
  <si>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</si>
  <si>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</si>
  <si>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</si>
  <si>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</si>
  <si>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</si>
  <si>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</si>
  <si>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</si>
  <si>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</si>
  <si>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</si>
  <si>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</si>
  <si>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</si>
  <si>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</si>
  <si>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</si>
  <si>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</si>
  <si>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</si>
  <si>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</si>
  <si>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</si>
  <si>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</si>
  <si>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</si>
  <si>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</si>
  <si>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</si>
  <si>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</si>
  <si>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</si>
  <si>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</si>
  <si>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</si>
  <si>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</si>
  <si>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</si>
  <si>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</si>
  <si>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</si>
  <si>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</si>
  <si>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</si>
  <si>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</si>
  <si>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</si>
  <si>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</si>
  <si>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</si>
  <si>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</si>
  <si>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</si>
  <si>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</si>
  <si>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</si>
  <si>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</si>
  <si>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</si>
  <si>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</si>
  <si>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</si>
  <si>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</si>
  <si>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</si>
  <si>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</si>
  <si>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</si>
  <si>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</si>
  <si>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</si>
  <si>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</si>
  <si>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</si>
  <si>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</si>
  <si>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</si>
  <si>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</si>
  <si>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</si>
  <si>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</si>
  <si>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</si>
  <si>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</si>
  <si>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</si>
  <si>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</si>
  <si>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</si>
  <si>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</si>
  <si>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</si>
  <si>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</si>
  <si>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</si>
  <si>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</si>
  <si>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</si>
  <si>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</si>
  <si>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</si>
  <si>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</si>
  <si>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</si>
  <si>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</si>
  <si>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</si>
  <si>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</si>
  <si>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</si>
  <si>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</si>
  <si>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</si>
  <si>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</si>
  <si>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</si>
  <si>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</si>
  <si>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</si>
  <si>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</si>
  <si>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</si>
  <si>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</si>
  <si>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</si>
  <si>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</si>
  <si>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</si>
  <si>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</si>
  <si>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</si>
  <si>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</si>
  <si>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</si>
  <si>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</si>
  <si>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</si>
  <si>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</si>
  <si>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</si>
  <si>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</si>
  <si>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</si>
  <si>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</si>
  <si>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</si>
  <si>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</si>
  <si>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</si>
  <si>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</si>
  <si>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</si>
  <si>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</si>
  <si>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</si>
  <si>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</si>
  <si>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</si>
  <si>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</si>
  <si>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</si>
  <si>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</si>
  <si>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</si>
  <si>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</si>
  <si>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</si>
  <si>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</si>
  <si>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</si>
  <si>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</si>
  <si>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</si>
  <si>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</si>
  <si>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</si>
  <si>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</si>
  <si>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</si>
  <si>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</si>
  <si>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</si>
  <si>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</si>
  <si>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</si>
  <si>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</si>
  <si>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</si>
  <si>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</si>
  <si>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</si>
  <si>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</si>
  <si>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</si>
  <si>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</si>
  <si>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</si>
  <si>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</si>
  <si>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</si>
  <si>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</si>
  <si>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</si>
  <si>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</si>
  <si>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</si>
  <si>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</si>
  <si>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</si>
  <si>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</si>
  <si>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</si>
  <si>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</si>
  <si>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</si>
  <si>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</si>
  <si>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</si>
  <si>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</si>
  <si>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</si>
  <si>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</si>
  <si>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</si>
  <si>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</si>
  <si>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</si>
  <si>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</si>
  <si>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</si>
  <si>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</si>
  <si>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</si>
  <si>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</si>
  <si>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</si>
  <si>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</si>
  <si>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</si>
  <si>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</si>
  <si>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</si>
  <si>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</si>
  <si>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</si>
  <si>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</si>
  <si>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</si>
  <si>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</si>
  <si>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</si>
  <si>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</si>
  <si>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</si>
  <si>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</si>
  <si>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</si>
  <si>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</si>
  <si>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</si>
  <si>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</si>
  <si>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</si>
  <si>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</si>
  <si>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</si>
  <si>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</si>
  <si>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</si>
  <si>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</si>
  <si>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</si>
  <si>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</si>
  <si>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</si>
  <si>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</si>
  <si>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</si>
  <si>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</si>
  <si>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</si>
  <si>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</si>
  <si>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</si>
  <si>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</si>
  <si>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</si>
  <si>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</si>
  <si>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</si>
  <si>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</si>
  <si>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</si>
  <si>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</si>
  <si>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</si>
  <si>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</si>
  <si>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</si>
  <si>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</si>
  <si>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</si>
  <si>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</si>
  <si>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</si>
  <si>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</si>
  <si>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</si>
  <si>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</si>
  <si>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</si>
  <si>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</si>
  <si>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</si>
  <si>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</si>
  <si>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</si>
  <si>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</si>
  <si>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</si>
  <si>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</si>
  <si>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</si>
  <si>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</si>
  <si>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</si>
  <si>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</si>
  <si>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</si>
  <si>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</si>
  <si>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</si>
  <si>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</si>
  <si>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</si>
  <si>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</si>
  <si>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</si>
  <si>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</si>
  <si>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</si>
  <si>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</si>
  <si>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</si>
  <si>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</si>
  <si>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</si>
  <si>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</si>
  <si>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</si>
  <si>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</si>
  <si>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</si>
  <si>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</si>
  <si>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</si>
  <si>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</si>
  <si>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</si>
  <si>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</si>
  <si>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</si>
  <si>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</si>
  <si>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</si>
  <si>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</si>
  <si>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</si>
  <si>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</si>
  <si>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</si>
  <si>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</si>
  <si>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</si>
  <si>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</si>
  <si>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</si>
  <si>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</si>
  <si>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</si>
  <si>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</si>
  <si>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</si>
  <si>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</si>
  <si>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</si>
  <si>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</si>
  <si>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</si>
  <si>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</si>
  <si>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</si>
  <si>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</si>
  <si>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</si>
  <si>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</si>
  <si>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</si>
  <si>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</si>
  <si>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</si>
  <si>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</si>
  <si>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</si>
  <si>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</si>
  <si>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</si>
  <si>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</si>
  <si>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</si>
  <si>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</si>
  <si>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</si>
  <si>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</si>
  <si>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</si>
  <si>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</si>
  <si>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</si>
  <si>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</si>
  <si>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</si>
  <si>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</si>
  <si>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</si>
  <si>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</si>
  <si>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</si>
  <si>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</si>
  <si>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</si>
  <si>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</si>
  <si>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</si>
  <si>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</si>
  <si>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</si>
  <si>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</si>
  <si>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</si>
  <si>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</si>
  <si>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</si>
  <si>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</si>
  <si>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</si>
  <si>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</si>
  <si>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</si>
  <si>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</si>
  <si>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</si>
  <si>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</si>
  <si>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</si>
  <si>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</si>
  <si>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</si>
  <si>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</si>
  <si>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</si>
  <si>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</si>
  <si>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</si>
  <si>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</si>
  <si>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</si>
  <si>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</si>
  <si>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</si>
  <si>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</si>
  <si>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</si>
  <si>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</si>
  <si>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</si>
  <si>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</si>
  <si>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</si>
  <si>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</si>
  <si>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</si>
  <si>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</si>
  <si>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</si>
  <si>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</si>
  <si>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</si>
  <si>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</si>
  <si>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</si>
  <si>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</si>
  <si>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</si>
  <si>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</si>
  <si>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</si>
  <si>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</si>
  <si>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</si>
  <si>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</si>
  <si>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</si>
  <si>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</si>
  <si>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</si>
  <si>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</si>
  <si>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</si>
  <si>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</si>
  <si>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</si>
  <si>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</si>
  <si>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</si>
  <si>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</si>
  <si>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</si>
  <si>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</si>
  <si>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</si>
  <si>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</si>
  <si>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</si>
  <si>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</si>
  <si>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</si>
  <si>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</si>
  <si>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</si>
  <si>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</si>
  <si>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</si>
  <si>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</si>
  <si>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</si>
  <si>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</si>
  <si>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</si>
  <si>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</si>
  <si>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</si>
  <si>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</si>
  <si>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</si>
  <si>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</si>
  <si>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</si>
  <si>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</si>
  <si>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</si>
  <si>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</si>
  <si>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</si>
  <si>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</si>
  <si>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</si>
  <si>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</si>
  <si>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</si>
  <si>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</si>
  <si>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</si>
  <si>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</si>
  <si>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</si>
  <si>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</si>
  <si>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</si>
  <si>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</si>
  <si>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</si>
  <si>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</si>
  <si>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</si>
  <si>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</si>
  <si>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</si>
  <si>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</si>
  <si>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</si>
  <si>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</si>
  <si>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</si>
  <si>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</si>
  <si>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</si>
  <si>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</si>
  <si>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</si>
  <si>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</si>
  <si>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</si>
  <si>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</si>
  <si>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</si>
  <si>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</si>
  <si>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</si>
  <si>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</si>
  <si>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</si>
  <si>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</si>
  <si>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</si>
  <si>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</si>
  <si>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</si>
  <si>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</si>
  <si>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</si>
  <si>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</si>
  <si>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</si>
  <si>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</si>
  <si>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</si>
  <si>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</si>
  <si>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</si>
  <si>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</si>
  <si>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</si>
  <si>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</si>
  <si>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</si>
  <si>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</si>
  <si>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</si>
  <si>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</si>
  <si>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</si>
  <si>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</si>
  <si>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</si>
  <si>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</si>
  <si>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</si>
  <si>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</si>
  <si>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</si>
  <si>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</si>
  <si>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</si>
  <si>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</si>
  <si>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</si>
  <si>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</si>
  <si>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</si>
  <si>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</si>
  <si>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</si>
  <si>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</si>
  <si>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</si>
  <si>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</si>
  <si>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</si>
  <si>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</si>
  <si>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</si>
  <si>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</si>
  <si>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</si>
  <si>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</si>
  <si>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</si>
  <si>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</si>
  <si>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</si>
  <si>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</si>
  <si>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</si>
  <si>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</si>
  <si>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</si>
  <si>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</si>
  <si>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</si>
  <si>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</si>
  <si>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</si>
  <si>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</si>
  <si>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</si>
  <si>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</si>
  <si>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</si>
  <si>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</si>
  <si>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</si>
  <si>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</si>
  <si>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</si>
  <si>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</si>
  <si>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</si>
  <si>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</si>
  <si>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</si>
  <si>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</si>
  <si>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</si>
  <si>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</si>
  <si>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</si>
  <si>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</si>
  <si>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</si>
  <si>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</si>
  <si>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</si>
  <si>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</si>
  <si>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</si>
  <si>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</si>
  <si>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</si>
  <si>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</si>
  <si>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</si>
  <si>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</si>
  <si>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</si>
  <si>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</si>
  <si>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</si>
  <si>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</si>
  <si>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</si>
  <si>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</si>
  <si>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</si>
  <si>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</si>
  <si>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</si>
  <si>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</si>
  <si>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</si>
  <si>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</si>
  <si>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</si>
  <si>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</si>
  <si>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</si>
  <si>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</si>
  <si>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</si>
  <si>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</si>
  <si>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</si>
  <si>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</si>
  <si>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</si>
  <si>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</si>
  <si>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</si>
  <si>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</si>
  <si>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</si>
  <si>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</si>
  <si>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</si>
  <si>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</si>
  <si>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</si>
  <si>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</si>
  <si>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</si>
  <si>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</si>
  <si>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</si>
  <si>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</si>
  <si>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</si>
  <si>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</si>
  <si>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</si>
  <si>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</si>
  <si>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</si>
  <si>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</si>
  <si>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</si>
  <si>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</si>
  <si>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</si>
  <si>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</si>
  <si>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</si>
  <si>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</si>
  <si>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</si>
  <si>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</si>
  <si>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</si>
  <si>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</si>
  <si>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</si>
  <si>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</si>
  <si>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</si>
  <si>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</si>
  <si>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</si>
  <si>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</si>
  <si>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</si>
  <si>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</si>
  <si>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</si>
  <si>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</si>
  <si>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</si>
  <si>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</si>
  <si>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</si>
  <si>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</si>
  <si>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</si>
  <si>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</si>
  <si>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</si>
  <si>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</si>
  <si>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</si>
  <si>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</si>
  <si>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</si>
  <si>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</si>
  <si>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</si>
  <si>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</si>
  <si>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</si>
  <si>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</si>
  <si>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</si>
  <si>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</si>
  <si>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</si>
  <si>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</si>
  <si>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</si>
  <si>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</si>
  <si>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</si>
  <si>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</si>
  <si>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</si>
  <si>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</si>
  <si>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</si>
  <si>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</si>
  <si>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</si>
  <si>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</si>
  <si>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</si>
  <si>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</si>
  <si>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</si>
  <si>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</si>
  <si>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</si>
  <si>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</si>
  <si>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</si>
  <si>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</si>
  <si>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</si>
  <si>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</si>
  <si>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</si>
  <si>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</si>
  <si>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</si>
  <si>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</si>
  <si>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</si>
  <si>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</si>
  <si>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</si>
  <si>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</si>
  <si>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</si>
  <si>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</si>
  <si>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</si>
  <si>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</si>
  <si>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</si>
  <si>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</si>
  <si>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</si>
  <si>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</si>
  <si>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</si>
  <si>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</si>
  <si>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</si>
  <si>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</si>
  <si>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</si>
  <si>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</si>
  <si>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</si>
  <si>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</si>
  <si>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</si>
  <si>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</si>
  <si>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</si>
  <si>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</si>
  <si>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</si>
  <si>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</si>
  <si>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</si>
  <si>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</si>
  <si>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</si>
  <si>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</si>
  <si>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</si>
  <si>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</si>
  <si>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</si>
  <si>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</si>
  <si>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</si>
  <si>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</si>
  <si>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</si>
  <si>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</si>
  <si>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</si>
  <si>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</si>
  <si>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</si>
  <si>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</si>
  <si>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</si>
  <si>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</si>
  <si>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</si>
  <si>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</si>
  <si>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</si>
  <si>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</si>
  <si>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</si>
  <si>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</si>
  <si>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</si>
  <si>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</si>
  <si>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</si>
  <si>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</si>
  <si>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</si>
  <si>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</si>
  <si>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</si>
  <si>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</si>
  <si>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</si>
  <si>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</si>
  <si>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</si>
  <si>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</si>
  <si>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</si>
  <si>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</si>
  <si>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</si>
  <si>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</si>
  <si>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</si>
  <si>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</si>
  <si>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</si>
  <si>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</si>
  <si>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</si>
  <si>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</si>
  <si>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</si>
  <si>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</si>
  <si>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</si>
  <si>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</si>
  <si>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</si>
  <si>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</si>
  <si>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</si>
  <si>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</si>
  <si>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</si>
  <si>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</si>
  <si>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</si>
  <si>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</si>
  <si>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</si>
  <si>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</si>
  <si>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</si>
  <si>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</si>
  <si>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</si>
  <si>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</si>
  <si>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</si>
  <si>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</si>
  <si>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</si>
  <si>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</si>
  <si>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</si>
  <si>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</si>
  <si>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</si>
  <si>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</si>
  <si>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</si>
  <si>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</si>
  <si>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</si>
  <si>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</si>
  <si>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</si>
  <si>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</si>
  <si>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</si>
  <si>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</si>
  <si>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</si>
  <si>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</si>
  <si>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</si>
  <si>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</si>
  <si>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</si>
  <si>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</si>
  <si>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</si>
  <si>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</si>
  <si>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</si>
  <si>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</si>
  <si>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</si>
  <si>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</si>
  <si>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</si>
  <si>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</si>
  <si>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</si>
  <si>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</si>
  <si>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</si>
  <si>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</si>
  <si>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</si>
  <si>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</si>
  <si>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</si>
  <si>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</si>
  <si>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</si>
  <si>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</si>
  <si>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</si>
  <si>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</si>
  <si>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</si>
  <si>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</si>
  <si>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</si>
  <si>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</si>
  <si>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</si>
  <si>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</si>
  <si>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</si>
  <si>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</si>
  <si>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</si>
  <si>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</si>
  <si>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</si>
  <si>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</si>
  <si>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</si>
  <si>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</si>
  <si>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</si>
  <si>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</si>
  <si>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</si>
  <si>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</si>
  <si>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</si>
  <si>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</si>
  <si>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</si>
  <si>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</si>
  <si>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</si>
  <si>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</si>
  <si>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</si>
  <si>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</si>
  <si>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</si>
  <si>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</si>
  <si>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</si>
  <si>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</si>
  <si>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</si>
  <si>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</si>
  <si>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</si>
  <si>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</si>
  <si>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</si>
  <si>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</si>
  <si>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</si>
  <si>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</si>
  <si>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</si>
  <si>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</si>
  <si>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</si>
  <si>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</si>
  <si>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</si>
  <si>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</si>
  <si>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</si>
  <si>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</si>
  <si>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</si>
  <si>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</si>
  <si>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</si>
  <si>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</si>
  <si>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</si>
  <si>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</si>
  <si>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</si>
  <si>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</si>
  <si>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</si>
  <si>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</si>
  <si>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</si>
  <si>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</si>
  <si>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</si>
  <si>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</si>
  <si>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</si>
  <si>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</si>
  <si>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</si>
  <si>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</si>
  <si>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</si>
  <si>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</si>
  <si>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</si>
  <si>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</si>
  <si>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</si>
  <si>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</si>
  <si>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</si>
  <si>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</si>
  <si>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</si>
  <si>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</si>
  <si>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</si>
  <si>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</si>
  <si>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</si>
  <si>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</si>
  <si>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</si>
  <si>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</si>
  <si>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</si>
  <si>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</si>
  <si>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</si>
  <si>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</si>
  <si>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</si>
  <si>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</si>
  <si>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</si>
  <si>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</si>
  <si>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</si>
  <si>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</si>
  <si>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</si>
  <si>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</si>
  <si>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</si>
  <si>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</si>
  <si>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</si>
  <si>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</si>
  <si>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</si>
  <si>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</si>
  <si>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</si>
  <si>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</si>
  <si>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</si>
  <si>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</si>
  <si>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</si>
  <si>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</si>
  <si>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</si>
  <si>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</si>
  <si>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</si>
  <si>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</si>
  <si>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</si>
  <si>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</si>
  <si>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</si>
  <si>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</si>
  <si>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</si>
  <si>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</si>
  <si>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</si>
  <si>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</si>
  <si>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</si>
  <si>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</si>
  <si>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</si>
  <si>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</si>
  <si>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</si>
  <si>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</si>
  <si>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</si>
  <si>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</si>
  <si>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</si>
  <si>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</si>
  <si>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</si>
  <si>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</si>
  <si>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</si>
  <si>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</si>
  <si>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</si>
  <si>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</si>
  <si>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</si>
  <si>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</si>
  <si>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</si>
  <si>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</si>
  <si>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</si>
  <si>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</si>
  <si>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</si>
  <si>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</si>
  <si>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</si>
  <si>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</si>
  <si>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</si>
  <si>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</si>
  <si>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</si>
  <si>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</si>
  <si>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</si>
  <si>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</si>
  <si>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</si>
  <si>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</si>
  <si>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</si>
  <si>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</si>
  <si>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</si>
  <si>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</si>
  <si>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</si>
  <si>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</si>
  <si>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</si>
  <si>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</si>
  <si>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</si>
  <si>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</si>
  <si>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</si>
  <si>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</si>
  <si>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</si>
  <si>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</si>
  <si>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</si>
  <si>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</si>
  <si>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</si>
  <si>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</si>
  <si>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</si>
  <si>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</si>
  <si>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</si>
  <si>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</si>
  <si>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</si>
  <si>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</si>
  <si>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</si>
  <si>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</si>
  <si>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</si>
  <si>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</si>
  <si>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</si>
  <si>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</si>
  <si>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</si>
  <si>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</si>
  <si>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</si>
  <si>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</si>
  <si>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</si>
  <si>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</si>
  <si>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</si>
  <si>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</si>
  <si>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</si>
  <si>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</si>
  <si>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</si>
  <si>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</si>
  <si>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</si>
  <si>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</si>
  <si>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</si>
  <si>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</si>
  <si>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</si>
  <si>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</si>
  <si>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</si>
  <si>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</si>
  <si>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</si>
  <si>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</si>
  <si>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</si>
  <si>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</si>
  <si>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</si>
  <si>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</si>
  <si>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</si>
  <si>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</si>
  <si>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</si>
  <si>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</si>
  <si>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</si>
  <si>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</si>
  <si>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</si>
  <si>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</si>
  <si>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</si>
  <si>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</si>
  <si>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</si>
  <si>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</si>
  <si>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</si>
  <si>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</si>
  <si>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</si>
  <si>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</si>
  <si>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</si>
  <si>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</si>
  <si>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</si>
  <si>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</si>
  <si>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</si>
  <si>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</si>
  <si>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</si>
  <si>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</si>
  <si>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</si>
  <si>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</si>
  <si>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</si>
  <si>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</si>
  <si>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</si>
  <si>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</si>
  <si>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</si>
  <si>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</si>
  <si>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</si>
  <si>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</si>
  <si>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</si>
  <si>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</si>
  <si>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</si>
  <si>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</si>
  <si>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</si>
  <si>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</si>
  <si>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</si>
  <si>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</si>
  <si>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</si>
  <si>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</si>
  <si>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</si>
  <si>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</si>
  <si>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</si>
  <si>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</si>
  <si>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</si>
  <si>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</si>
  <si>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</si>
  <si>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</si>
  <si>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</si>
  <si>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</si>
  <si>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</si>
  <si>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</si>
  <si>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</si>
  <si>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</si>
  <si>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</si>
  <si>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</si>
  <si>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</si>
  <si>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</si>
  <si>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</si>
  <si>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</si>
  <si>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</si>
  <si>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</si>
  <si>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</si>
  <si>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</si>
  <si>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</si>
  <si>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</si>
  <si>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</si>
  <si>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</si>
  <si>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</si>
  <si>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</si>
  <si>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</si>
  <si>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</si>
  <si>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</si>
  <si>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</si>
  <si>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</si>
  <si>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</si>
  <si>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</si>
  <si>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</si>
  <si>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</si>
  <si>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</si>
  <si>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</si>
  <si>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</si>
  <si>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</si>
  <si>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</si>
  <si>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</si>
  <si>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</si>
  <si>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</si>
  <si>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</si>
  <si>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</si>
  <si>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</si>
  <si>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</si>
  <si>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</si>
  <si>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</si>
  <si>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</si>
  <si>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</si>
  <si>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</si>
  <si>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</si>
  <si>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</si>
  <si>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</si>
  <si>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</si>
  <si>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</si>
  <si>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</si>
  <si>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</si>
  <si>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</si>
  <si>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</si>
  <si>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</si>
  <si>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</si>
  <si>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</si>
  <si>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</si>
  <si>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</si>
  <si>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</si>
  <si>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</si>
  <si>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</si>
  <si>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</si>
  <si>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</si>
  <si>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</si>
  <si>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</si>
  <si>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</si>
  <si>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</si>
  <si>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</si>
  <si>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</si>
  <si>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</si>
  <si>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</si>
  <si>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</si>
  <si>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</si>
  <si>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</si>
  <si>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</si>
  <si>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</si>
  <si>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</si>
  <si>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</si>
  <si>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</si>
  <si>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</si>
  <si>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</si>
  <si>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</si>
  <si>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</si>
  <si>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</si>
  <si>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</si>
  <si>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</si>
  <si>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</si>
  <si>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</si>
  <si>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</si>
  <si>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</si>
  <si>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</si>
  <si>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</si>
  <si>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</si>
  <si>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</si>
  <si>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</si>
  <si>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</si>
  <si>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</si>
  <si>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</si>
  <si>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</si>
  <si>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</si>
  <si>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</si>
  <si>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</si>
  <si>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</si>
  <si>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</si>
  <si>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</si>
  <si>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</si>
  <si>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</si>
  <si>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</si>
  <si>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</si>
  <si>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</si>
  <si>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</si>
  <si>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</si>
  <si>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</si>
  <si>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</si>
  <si>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</si>
  <si>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</si>
  <si>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</si>
  <si>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</si>
  <si>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</si>
  <si>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</si>
  <si>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</si>
  <si>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</si>
  <si>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</si>
  <si>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</si>
  <si>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</si>
  <si>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</si>
  <si>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</si>
  <si>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</si>
  <si>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</si>
  <si>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</si>
  <si>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</si>
  <si>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</si>
  <si>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</si>
  <si>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</si>
  <si>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</si>
  <si>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</si>
  <si>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</si>
  <si>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</si>
  <si>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</si>
  <si>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</si>
  <si>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</si>
  <si>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</si>
  <si>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</si>
  <si>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</si>
  <si>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</si>
  <si>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</si>
  <si>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</si>
  <si>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</si>
  <si>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</si>
  <si>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</si>
  <si>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</si>
  <si>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</si>
  <si>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</si>
  <si>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</si>
  <si>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</si>
  <si>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</si>
  <si>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</si>
  <si>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</si>
  <si>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</si>
  <si>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</si>
  <si>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</si>
  <si>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</si>
  <si>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</si>
  <si>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</si>
  <si>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</si>
  <si>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</si>
  <si>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</si>
  <si>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</si>
  <si>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</si>
  <si>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</si>
  <si>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</si>
  <si>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</si>
  <si>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</si>
  <si>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</si>
  <si>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</si>
  <si>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</si>
  <si>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</si>
  <si>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</si>
  <si>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</si>
  <si>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</si>
  <si>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</si>
  <si>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</si>
  <si>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</si>
  <si>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</si>
  <si>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</si>
  <si>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</si>
  <si>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</si>
  <si>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</si>
  <si>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</si>
  <si>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</si>
  <si>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</si>
  <si>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</si>
  <si>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</si>
  <si>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</si>
  <si>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</si>
  <si>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</si>
  <si>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</si>
  <si>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</si>
  <si>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</si>
  <si>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</si>
  <si>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</si>
  <si>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</si>
  <si>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</si>
  <si>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</si>
  <si>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</si>
  <si>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</si>
  <si>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</si>
  <si>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</si>
  <si>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</si>
  <si>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</si>
  <si>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</si>
  <si>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</si>
  <si>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</si>
  <si>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</si>
  <si>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</si>
  <si>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</si>
  <si>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</si>
  <si>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</si>
  <si>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</si>
  <si>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</si>
  <si>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</si>
  <si>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</si>
  <si>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</si>
  <si>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</si>
  <si>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</si>
  <si>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</si>
  <si>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</si>
  <si>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</si>
  <si>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</si>
  <si>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</si>
  <si>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</si>
  <si>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</si>
  <si>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</si>
  <si>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</si>
  <si>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</si>
  <si>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</si>
  <si>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</si>
  <si>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</si>
  <si>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</si>
  <si>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</si>
  <si>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</si>
  <si>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</si>
  <si>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</si>
  <si>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</si>
  <si>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</si>
  <si>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</si>
  <si>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</si>
  <si>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</si>
  <si>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</si>
  <si>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</si>
  <si>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</si>
  <si>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</si>
  <si>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</si>
  <si>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</si>
  <si>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</si>
  <si>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</si>
  <si>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</si>
  <si>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</si>
  <si>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</si>
  <si>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</si>
  <si>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</si>
  <si>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</si>
  <si>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</si>
  <si>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</si>
  <si>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</si>
  <si>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</si>
  <si>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</si>
  <si>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</si>
  <si>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</si>
  <si>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</si>
  <si>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</si>
  <si>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</si>
  <si>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</si>
  <si>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</si>
  <si>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</si>
  <si>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</si>
  <si>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</si>
  <si>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</si>
  <si>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</si>
  <si>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</si>
  <si>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</si>
  <si>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</si>
  <si>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</si>
  <si>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</si>
  <si>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</si>
  <si>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</si>
  <si>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</si>
  <si>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</si>
  <si>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</si>
  <si>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</si>
  <si>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</si>
  <si>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</si>
  <si>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</si>
  <si>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</si>
  <si>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</si>
  <si>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</si>
  <si>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</si>
  <si>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</si>
  <si>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</si>
  <si>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</si>
  <si>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</si>
  <si>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</si>
  <si>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</si>
  <si>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</si>
  <si>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</si>
  <si>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</si>
  <si>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</si>
  <si>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</si>
  <si>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</si>
  <si>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</si>
  <si>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</si>
  <si>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</si>
  <si>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</si>
  <si>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</si>
  <si>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</si>
  <si>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</si>
  <si>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</si>
  <si>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</si>
  <si>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</si>
  <si>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</si>
  <si>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</si>
  <si>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</si>
  <si>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</si>
  <si>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</si>
  <si>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</si>
  <si>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</si>
  <si>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</si>
  <si>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</si>
  <si>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</si>
  <si>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</si>
  <si>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</si>
  <si>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</si>
  <si>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</si>
  <si>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</si>
  <si>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</si>
  <si>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</si>
  <si>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</si>
  <si>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</si>
  <si>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</si>
  <si>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</si>
  <si>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</si>
  <si>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</si>
  <si>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</si>
  <si>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</si>
  <si>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</si>
  <si>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</si>
  <si>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</si>
  <si>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</si>
  <si>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</si>
  <si>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</si>
  <si>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</si>
  <si>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</si>
  <si>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</si>
  <si>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</si>
  <si>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</si>
  <si>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</si>
  <si>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</si>
  <si>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</si>
  <si>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</si>
  <si>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</si>
  <si>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</si>
  <si>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</si>
  <si>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</si>
  <si>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</si>
  <si>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</si>
  <si>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</si>
  <si>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</si>
  <si>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</si>
  <si>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</si>
  <si>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</si>
  <si>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</si>
  <si>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</si>
  <si>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</si>
  <si>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</si>
  <si>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</si>
  <si>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</si>
  <si>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</si>
  <si>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</si>
  <si>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</si>
  <si>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</si>
  <si>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</si>
  <si>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</si>
  <si>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</si>
  <si>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</si>
  <si>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</si>
  <si>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</si>
  <si>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</si>
  <si>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</si>
  <si>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</si>
  <si>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</si>
  <si>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</si>
  <si>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</si>
  <si>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</si>
  <si>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</si>
  <si>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</si>
  <si>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</si>
  <si>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</si>
  <si>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</si>
  <si>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</si>
  <si>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</si>
  <si>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</si>
  <si>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</si>
  <si>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</si>
  <si>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</si>
  <si>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</si>
  <si>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</si>
  <si>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</si>
  <si>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</si>
  <si>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</si>
  <si>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</si>
  <si>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</si>
  <si>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</si>
  <si>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</si>
  <si>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</si>
  <si>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</si>
  <si>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</si>
  <si>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</si>
  <si>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</si>
  <si>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</si>
  <si>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</si>
  <si>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</si>
  <si>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</si>
  <si>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</si>
  <si>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</si>
  <si>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</si>
  <si>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</si>
  <si>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</si>
  <si>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</si>
  <si>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</si>
  <si>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</si>
  <si>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</si>
  <si>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</si>
  <si>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</si>
  <si>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</si>
  <si>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</si>
  <si>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</si>
  <si>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</si>
  <si>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</si>
  <si>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</si>
  <si>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</si>
  <si>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</si>
  <si>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</si>
  <si>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</si>
  <si>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</si>
  <si>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</si>
  <si>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</si>
  <si>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</si>
  <si>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</si>
  <si>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</si>
  <si>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</si>
  <si>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</si>
  <si>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</si>
  <si>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</si>
  <si>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</si>
  <si>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</si>
  <si>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</si>
  <si>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</si>
  <si>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</si>
  <si>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</si>
  <si>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</si>
  <si>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</si>
  <si>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</si>
  <si>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</si>
  <si>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</si>
  <si>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</si>
  <si>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</si>
  <si>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</si>
  <si>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</si>
  <si>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</si>
  <si>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</si>
  <si>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</si>
  <si>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</si>
  <si>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</si>
  <si>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</si>
  <si>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</si>
  <si>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</si>
  <si>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</si>
  <si>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</si>
  <si>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</si>
  <si>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</si>
  <si>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</si>
  <si>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</si>
  <si>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</si>
  <si>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</si>
  <si>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</si>
  <si>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</si>
  <si>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</si>
  <si>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</si>
  <si>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</si>
  <si>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</si>
  <si>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</si>
  <si>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</si>
  <si>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</si>
  <si>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</si>
  <si>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</si>
  <si>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</si>
  <si>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</si>
  <si>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</si>
  <si>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</si>
  <si>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</si>
  <si>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</si>
  <si>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</si>
  <si>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</si>
  <si>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</si>
  <si>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</si>
  <si>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</si>
  <si>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</si>
  <si>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</si>
  <si>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</si>
  <si>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</si>
  <si>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</si>
  <si>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</si>
  <si>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</si>
  <si>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</si>
  <si>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</si>
  <si>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</si>
  <si>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</si>
  <si>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</si>
  <si>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</si>
  <si>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</si>
  <si>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</si>
  <si>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</si>
  <si>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</si>
  <si>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</si>
  <si>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</si>
  <si>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</si>
  <si>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</si>
  <si>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</si>
  <si>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</si>
  <si>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</si>
  <si>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</si>
  <si>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</si>
  <si>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</si>
  <si>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</si>
  <si>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</si>
  <si>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</si>
  <si>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</si>
  <si>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</si>
  <si>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</si>
  <si>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</si>
  <si>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</si>
  <si>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</si>
  <si>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</si>
  <si>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</si>
  <si>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</si>
  <si>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</si>
  <si>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</si>
  <si>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</si>
  <si>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</si>
  <si>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</si>
  <si>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</si>
  <si>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</si>
  <si>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</si>
  <si>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</si>
  <si>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</si>
  <si>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</si>
  <si>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</si>
  <si>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</si>
  <si>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</si>
  <si>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</si>
  <si>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</si>
  <si>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</si>
  <si>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</si>
  <si>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</si>
  <si>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</si>
  <si>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</si>
  <si>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</si>
  <si>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</si>
  <si>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</si>
  <si>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</si>
  <si>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</si>
  <si>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</si>
  <si>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</si>
  <si>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</si>
  <si>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</si>
  <si>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</si>
  <si>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</si>
  <si>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</si>
  <si>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</si>
  <si>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</si>
  <si>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</si>
  <si>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</si>
  <si>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</si>
  <si>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</si>
  <si>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</si>
  <si>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</si>
  <si>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</si>
  <si>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</si>
  <si>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</si>
  <si>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</si>
  <si>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</si>
  <si>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</si>
  <si>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</si>
  <si>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</si>
  <si>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</si>
  <si>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</si>
  <si>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</si>
  <si>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</si>
  <si>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</si>
  <si>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</si>
  <si>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</si>
  <si>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</si>
  <si>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</si>
  <si>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</si>
  <si>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</si>
  <si>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</si>
  <si>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</si>
  <si>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</si>
  <si>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</si>
  <si>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</si>
  <si>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</si>
  <si>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</si>
  <si>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</si>
  <si>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</si>
  <si>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</si>
  <si>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</si>
  <si>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</si>
  <si>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</si>
  <si>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</si>
  <si>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</si>
  <si>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</si>
  <si>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</si>
  <si>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</si>
  <si>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</si>
  <si>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</si>
  <si>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</si>
  <si>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</si>
  <si>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</si>
  <si>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</si>
  <si>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</si>
  <si>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</si>
  <si>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</si>
  <si>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</si>
  <si>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</si>
  <si>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</si>
  <si>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</si>
  <si>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</si>
  <si>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</si>
  <si>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</si>
  <si>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</si>
  <si>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</si>
  <si>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</si>
  <si>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</si>
  <si>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</si>
  <si>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</si>
  <si>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</si>
  <si>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</si>
  <si>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</si>
  <si>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</si>
  <si>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</si>
  <si>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</si>
  <si>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</si>
  <si>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</si>
  <si>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</si>
  <si>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</si>
  <si>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</si>
  <si>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</si>
  <si>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</si>
  <si>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</si>
  <si>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</si>
  <si>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</si>
  <si>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</si>
  <si>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</si>
  <si>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</si>
  <si>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</si>
  <si>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</si>
  <si>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</si>
  <si>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</si>
  <si>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</si>
  <si>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</si>
  <si>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</si>
  <si>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</si>
  <si>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</si>
  <si>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</si>
  <si>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</si>
  <si>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</si>
  <si>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</si>
  <si>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</si>
  <si>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</si>
  <si>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</si>
  <si>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</si>
  <si>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</si>
  <si>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</si>
  <si>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</si>
  <si>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</si>
  <si>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</si>
  <si>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</si>
  <si>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</si>
  <si>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</si>
  <si>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</si>
  <si>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</si>
  <si>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</si>
  <si>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</si>
  <si>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</si>
  <si>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</si>
  <si>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</si>
  <si>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</si>
  <si>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</si>
  <si>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</si>
  <si>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</si>
  <si>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</si>
  <si>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</si>
  <si>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</si>
  <si>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</si>
  <si>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</si>
  <si>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</si>
  <si>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</si>
  <si>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</si>
  <si>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</si>
  <si>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</si>
  <si>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</si>
  <si>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</si>
  <si>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</si>
  <si>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</si>
  <si>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</si>
  <si>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</si>
  <si>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</si>
  <si>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</si>
  <si>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</si>
  <si>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</si>
  <si>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</si>
  <si>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</si>
  <si>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</si>
  <si>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</si>
  <si>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</si>
  <si>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</si>
  <si>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</si>
  <si>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</si>
  <si>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</si>
  <si>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</si>
  <si>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</si>
  <si>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</si>
  <si>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</si>
  <si>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</si>
  <si>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</si>
  <si>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</si>
  <si>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</si>
  <si>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</si>
  <si>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</si>
  <si>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</si>
  <si>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</si>
  <si>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</si>
  <si>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</si>
  <si>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</si>
  <si>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</si>
  <si>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</si>
  <si>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</si>
  <si>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</si>
  <si>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</si>
  <si>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</si>
  <si>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</si>
  <si>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</si>
  <si>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</si>
  <si>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</si>
  <si>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</si>
  <si>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</si>
  <si>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</si>
  <si>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</si>
  <si>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</si>
  <si>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</si>
  <si>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</si>
  <si>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</si>
  <si>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</si>
  <si>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</si>
  <si>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</si>
  <si>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</si>
  <si>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</si>
  <si>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</si>
  <si>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</si>
  <si>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</si>
  <si>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</si>
  <si>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</si>
  <si>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</si>
  <si>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</si>
  <si>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</si>
  <si>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</si>
  <si>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</si>
  <si>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</si>
  <si>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</si>
  <si>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</si>
  <si>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</si>
  <si>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</si>
  <si>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</si>
  <si>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</si>
  <si>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</si>
  <si>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</si>
  <si>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</si>
  <si>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</si>
  <si>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</si>
  <si>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</si>
  <si>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</si>
  <si>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</si>
  <si>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</si>
  <si>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</si>
  <si>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</si>
  <si>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</si>
  <si>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</si>
  <si>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</si>
  <si>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</si>
  <si>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</si>
  <si>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</si>
  <si>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</si>
  <si>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</si>
  <si>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</si>
  <si>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</si>
  <si>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</si>
  <si>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</si>
  <si>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</si>
  <si>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</si>
  <si>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</si>
  <si>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</si>
  <si>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</si>
  <si>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</si>
  <si>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</si>
  <si>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</si>
  <si>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</si>
  <si>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</si>
  <si>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</si>
  <si>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</si>
  <si>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</si>
  <si>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</si>
  <si>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</si>
  <si>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</si>
  <si>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</si>
  <si>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</si>
  <si>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</si>
  <si>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</si>
  <si>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</si>
  <si>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</si>
  <si>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</si>
  <si>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</si>
  <si>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</si>
  <si>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</si>
  <si>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</si>
  <si>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</si>
  <si>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</si>
  <si>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</si>
  <si>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</si>
  <si>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</si>
  <si>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</si>
  <si>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</si>
  <si>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</si>
  <si>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</si>
  <si>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</si>
  <si>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</si>
  <si>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</si>
  <si>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</si>
  <si>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</si>
  <si>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</si>
  <si>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</si>
  <si>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</si>
  <si>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</si>
  <si>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</si>
  <si>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</si>
  <si>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</si>
  <si>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</si>
  <si>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</si>
  <si>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</si>
  <si>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</si>
  <si>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</si>
  <si>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</si>
  <si>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</si>
  <si>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</si>
  <si>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</si>
  <si>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</si>
  <si>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</si>
  <si>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</si>
  <si>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</si>
  <si>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</si>
  <si>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</si>
  <si>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</si>
  <si>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</si>
  <si>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</si>
  <si>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</si>
  <si>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</si>
  <si>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</si>
  <si>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</si>
  <si>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</si>
  <si>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</si>
  <si>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</si>
  <si>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</si>
  <si>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</si>
  <si>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</si>
  <si>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</si>
  <si>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</si>
  <si>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</si>
  <si>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</si>
  <si>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</si>
  <si>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</si>
  <si>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</si>
  <si>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</si>
  <si>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</si>
  <si>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</si>
  <si>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</si>
  <si>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</si>
  <si>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</si>
  <si>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</si>
  <si>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</si>
  <si>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</si>
  <si>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</si>
  <si>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</si>
  <si>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</si>
  <si>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</si>
  <si>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</si>
  <si>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</si>
  <si>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</si>
  <si>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</si>
  <si>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</si>
  <si>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</si>
  <si>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</si>
  <si>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</si>
  <si>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</si>
  <si>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</si>
  <si>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</si>
  <si>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</si>
  <si>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</si>
  <si>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</si>
  <si>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</si>
  <si>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</si>
  <si>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</si>
  <si>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</si>
  <si>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</si>
  <si>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</si>
  <si>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</si>
  <si>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</si>
  <si>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</si>
  <si>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</si>
  <si>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</si>
  <si>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</si>
  <si>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</si>
  <si>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</si>
  <si>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</si>
  <si>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</si>
  <si>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</si>
  <si>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</si>
  <si>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</si>
  <si>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</si>
  <si>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</si>
  <si>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</si>
  <si>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</si>
  <si>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</si>
  <si>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</si>
  <si>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</si>
  <si>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</si>
  <si>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</si>
  <si>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</si>
  <si>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</si>
  <si>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</si>
  <si>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</si>
  <si>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</si>
  <si>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</si>
  <si>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</si>
  <si>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</si>
  <si>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</si>
  <si>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</si>
  <si>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</si>
  <si>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</si>
  <si>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</si>
  <si>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</si>
  <si>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</si>
  <si>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</si>
  <si>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</si>
  <si>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</si>
  <si>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</si>
  <si>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</si>
  <si>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</si>
  <si>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</si>
  <si>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</si>
  <si>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</si>
  <si>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</si>
  <si>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</si>
  <si>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</si>
  <si>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</si>
  <si>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</si>
  <si>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</si>
  <si>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</si>
  <si>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</si>
  <si>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</si>
  <si>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</si>
  <si>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</si>
  <si>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</si>
  <si>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</si>
  <si>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</si>
  <si>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</si>
  <si>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</si>
  <si>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</si>
  <si>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</si>
  <si>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</si>
  <si>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</si>
  <si>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</si>
  <si>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</si>
  <si>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</si>
  <si>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</si>
  <si>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</si>
  <si>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</si>
  <si>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</si>
  <si>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</si>
  <si>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</si>
  <si>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</si>
  <si>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</si>
  <si>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</si>
  <si>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</si>
  <si>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</si>
  <si>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</si>
  <si>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</si>
  <si>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</si>
  <si>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</si>
  <si>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</si>
  <si>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</si>
  <si>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</si>
  <si>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</si>
  <si>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</si>
  <si>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</si>
  <si>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</si>
  <si>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</si>
  <si>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</si>
  <si>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</si>
  <si>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</si>
  <si>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</si>
  <si>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</si>
  <si>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</si>
  <si>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</si>
  <si>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</si>
  <si>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</si>
  <si>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</si>
  <si>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</si>
  <si>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</si>
  <si>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</si>
  <si>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</si>
  <si>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</si>
  <si>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</si>
  <si>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</si>
  <si>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</si>
  <si>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</si>
  <si>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</si>
  <si>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</si>
  <si>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</si>
  <si>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</si>
  <si>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</si>
  <si>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</si>
  <si>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</si>
  <si>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</si>
  <si>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</si>
  <si>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</si>
  <si>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</si>
  <si>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</si>
  <si>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</si>
  <si>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</si>
  <si>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</si>
  <si>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</si>
  <si>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</si>
  <si>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</si>
  <si>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</si>
  <si>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</si>
  <si>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</si>
  <si>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</si>
  <si>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</si>
  <si>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</si>
  <si>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</si>
  <si>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</si>
  <si>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</si>
  <si>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</si>
  <si>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</si>
  <si>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</si>
  <si>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</si>
  <si>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</si>
  <si>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</si>
  <si>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</si>
  <si>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</si>
  <si>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</si>
  <si>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</si>
  <si>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</si>
  <si>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</si>
  <si>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</si>
  <si>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</si>
  <si>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</si>
  <si>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</si>
  <si>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</si>
  <si>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</si>
  <si>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</si>
  <si>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</si>
  <si>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</si>
  <si>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</si>
  <si>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</si>
  <si>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</si>
  <si>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</si>
  <si>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</si>
  <si>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</si>
  <si>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</si>
  <si>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</si>
  <si>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</si>
  <si>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</si>
  <si>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</si>
  <si>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</si>
  <si>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</si>
  <si>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</si>
  <si>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</si>
  <si>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</si>
  <si>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</si>
  <si>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</si>
  <si>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</si>
  <si>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</si>
  <si>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</si>
  <si>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</si>
  <si>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</si>
  <si>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</si>
  <si>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</si>
  <si>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</si>
  <si>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</si>
  <si>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</si>
  <si>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</si>
  <si>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</si>
  <si>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</si>
  <si>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</si>
  <si>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</si>
  <si>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</si>
  <si>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</si>
  <si>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</si>
  <si>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</si>
  <si>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</si>
  <si>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</si>
  <si>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</si>
  <si>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</si>
  <si>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</si>
  <si>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</si>
  <si>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</si>
  <si>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</si>
  <si>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</si>
  <si>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</si>
  <si>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</si>
  <si>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</si>
  <si>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</si>
  <si>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</si>
  <si>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</si>
  <si>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</si>
  <si>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</si>
  <si>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</si>
  <si>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</si>
  <si>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</si>
  <si>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</si>
  <si>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</si>
  <si>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</si>
  <si>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</si>
  <si>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</si>
  <si>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</si>
  <si>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</si>
  <si>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</si>
  <si>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</si>
  <si>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</si>
  <si>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</si>
  <si>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</si>
  <si>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</si>
  <si>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</si>
  <si>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</si>
  <si>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</si>
  <si>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</si>
  <si>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</si>
  <si>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</si>
  <si>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</si>
  <si>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</si>
  <si>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</si>
  <si>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</si>
  <si>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</si>
  <si>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</si>
  <si>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</si>
  <si>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</si>
  <si>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</si>
  <si>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</si>
  <si>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</si>
  <si>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</si>
  <si>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</si>
  <si>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</si>
  <si>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</si>
  <si>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</si>
  <si>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</si>
  <si>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</si>
  <si>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</si>
  <si>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</si>
  <si>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</si>
  <si>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</si>
  <si>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</si>
  <si>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</si>
  <si>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</si>
  <si>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</si>
  <si>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</si>
  <si>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</si>
  <si>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</si>
  <si>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</si>
  <si>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</si>
  <si>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</si>
  <si>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</si>
  <si>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</si>
  <si>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</si>
  <si>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</si>
  <si>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</si>
  <si>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</si>
  <si>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</si>
  <si>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</si>
  <si>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</si>
  <si>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</si>
  <si>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</si>
  <si>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</si>
  <si>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</si>
  <si>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</si>
  <si>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</si>
  <si>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</si>
  <si>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</si>
  <si>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</si>
  <si>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</si>
  <si>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</si>
  <si>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</si>
  <si>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</si>
  <si>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</si>
  <si>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</si>
  <si>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</si>
  <si>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</si>
  <si>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</si>
  <si>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</si>
  <si>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</si>
  <si>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</si>
  <si>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</si>
  <si>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</si>
  <si>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</si>
  <si>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</si>
  <si>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</si>
  <si>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</si>
  <si>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</si>
  <si>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</si>
  <si>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</si>
  <si>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</si>
  <si>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</si>
  <si>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</si>
  <si>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</si>
  <si>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</si>
  <si>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</si>
  <si>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</si>
  <si>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</si>
  <si>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</si>
  <si>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</si>
  <si>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</si>
  <si>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</si>
  <si>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</si>
  <si>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</si>
  <si>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</si>
  <si>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</si>
  <si>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</si>
  <si>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</si>
  <si>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</si>
  <si>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</si>
  <si>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</si>
  <si>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</si>
  <si>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</si>
  <si>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</si>
  <si>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</si>
  <si>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</si>
  <si>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</si>
  <si>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</si>
  <si>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</si>
  <si>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</si>
  <si>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</si>
  <si>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</si>
  <si>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</si>
  <si>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</si>
  <si>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</si>
  <si>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</si>
  <si>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</si>
  <si>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</si>
  <si>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</si>
  <si>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</si>
  <si>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</si>
  <si>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</si>
  <si>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</si>
  <si>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</si>
  <si>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</si>
  <si>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</si>
  <si>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</si>
  <si>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</si>
  <si>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</si>
  <si>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</si>
  <si>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</si>
  <si>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</si>
  <si>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</si>
  <si>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</si>
  <si>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</si>
  <si>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</si>
  <si>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</si>
  <si>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</si>
  <si>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</si>
  <si>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</si>
  <si>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</si>
  <si>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</si>
  <si>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</si>
  <si>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</si>
  <si>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</si>
  <si>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</si>
  <si>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</si>
  <si>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</si>
  <si>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</si>
  <si>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</si>
  <si>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</si>
  <si>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</si>
  <si>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</si>
  <si>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</si>
  <si>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</si>
  <si>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</si>
  <si>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</si>
  <si>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</si>
  <si>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</si>
  <si>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</si>
  <si>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</si>
  <si>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</si>
  <si>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</si>
  <si>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</si>
  <si>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</si>
  <si>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</si>
  <si>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</si>
  <si>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</si>
  <si>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</si>
  <si>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</si>
  <si>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</si>
  <si>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</si>
  <si>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</si>
  <si>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</si>
  <si>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</si>
  <si>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</si>
  <si>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</si>
  <si>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</si>
  <si>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</si>
  <si>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</si>
  <si>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</si>
  <si>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</si>
  <si>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</si>
  <si>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</si>
  <si>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</si>
  <si>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</si>
  <si>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</si>
  <si>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</si>
  <si>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</si>
  <si>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</si>
  <si>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</si>
  <si>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</si>
  <si>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</si>
  <si>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</si>
  <si>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</si>
  <si>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</si>
  <si>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</si>
  <si>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</si>
  <si>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</si>
  <si>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</si>
  <si>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</si>
  <si>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</si>
  <si>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</si>
  <si>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</si>
  <si>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</si>
  <si>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</si>
  <si>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</si>
  <si>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</si>
  <si>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</si>
  <si>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</si>
  <si>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</si>
  <si>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</si>
  <si>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</si>
  <si>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</si>
  <si>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</si>
  <si>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</si>
  <si>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</si>
  <si>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</si>
  <si>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</si>
  <si>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</si>
  <si>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</si>
  <si>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</si>
  <si>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</si>
  <si>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</si>
  <si>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</si>
  <si>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</si>
  <si>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</si>
  <si>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</si>
  <si>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</si>
  <si>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</si>
  <si>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</si>
  <si>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</si>
  <si>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</si>
  <si>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</si>
  <si>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</si>
  <si>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</si>
  <si>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</si>
  <si>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</si>
  <si>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</si>
  <si>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</si>
  <si>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</si>
  <si>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</si>
  <si>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</si>
  <si>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</si>
  <si>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</si>
  <si>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</si>
  <si>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</si>
  <si>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</si>
  <si>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</si>
  <si>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</si>
  <si>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</si>
  <si>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</si>
  <si>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</si>
  <si>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</si>
  <si>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</si>
  <si>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</si>
  <si>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</si>
  <si>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</si>
  <si>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</si>
  <si>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</si>
  <si>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</si>
  <si>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</si>
  <si>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</si>
  <si>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</si>
  <si>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</si>
  <si>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</si>
  <si>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</si>
  <si>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</si>
  <si>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</si>
  <si>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</si>
  <si>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</si>
  <si>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</si>
  <si>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</si>
  <si>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</si>
  <si>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</si>
  <si>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</si>
  <si>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</si>
  <si>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</si>
  <si>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</si>
  <si>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</si>
  <si>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</si>
  <si>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</si>
  <si>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</si>
  <si>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</si>
  <si>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</si>
  <si>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</si>
  <si>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</si>
  <si>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</si>
  <si>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</si>
  <si>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</si>
  <si>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</si>
  <si>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</si>
  <si>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</si>
  <si>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</si>
  <si>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</si>
  <si>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</si>
  <si>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</si>
  <si>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</si>
  <si>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</si>
  <si>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</si>
  <si>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</si>
  <si>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</si>
  <si>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</si>
  <si>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</si>
  <si>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</si>
  <si>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</si>
  <si>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</si>
  <si>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</si>
  <si>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</si>
  <si>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</si>
  <si>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</si>
  <si>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</si>
  <si>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</si>
  <si>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</si>
  <si>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</si>
  <si>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</si>
  <si>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</si>
  <si>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</si>
  <si>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</si>
  <si>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</si>
  <si>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</si>
  <si>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</si>
  <si>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</si>
  <si>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</si>
  <si>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</si>
  <si>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</si>
  <si>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</si>
  <si>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</si>
  <si>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</si>
  <si>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</si>
  <si>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</si>
  <si>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</si>
  <si>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</si>
  <si>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</si>
  <si>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</si>
  <si>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</si>
  <si>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</si>
  <si>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</si>
  <si>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</si>
  <si>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</si>
  <si>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</si>
  <si>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</si>
  <si>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</si>
  <si>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</si>
  <si>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</si>
  <si>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</si>
  <si>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</si>
  <si>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</si>
  <si>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</si>
  <si>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</si>
  <si>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</si>
  <si>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</si>
  <si>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</si>
  <si>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</si>
  <si>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</si>
  <si>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</si>
  <si>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</si>
  <si>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</si>
  <si>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</si>
  <si>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</si>
  <si>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</si>
  <si>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</si>
  <si>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</si>
  <si>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</si>
  <si>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</si>
  <si>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</si>
  <si>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</si>
  <si>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</si>
  <si>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</si>
  <si>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</si>
  <si>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</si>
  <si>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</si>
  <si>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</si>
  <si>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</si>
  <si>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</si>
  <si>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</si>
  <si>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</si>
  <si>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</si>
  <si>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</si>
  <si>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</si>
  <si>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</si>
  <si>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</si>
  <si>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</si>
  <si>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</si>
  <si>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</si>
  <si>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</si>
  <si>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</si>
  <si>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</si>
  <si>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</si>
  <si>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</si>
  <si>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</si>
  <si>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</si>
  <si>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</si>
  <si>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</si>
  <si>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</si>
  <si>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</si>
  <si>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</si>
  <si>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</si>
  <si>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</si>
  <si>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</si>
  <si>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</si>
  <si>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</si>
  <si>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</si>
  <si>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</si>
  <si>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</si>
  <si>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</si>
  <si>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</si>
  <si>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</si>
  <si>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</si>
  <si>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</si>
  <si>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</si>
  <si>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</si>
  <si>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</si>
  <si>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</si>
  <si>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</si>
  <si>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</si>
  <si>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</si>
  <si>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</si>
  <si>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</si>
  <si>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</si>
  <si>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</si>
  <si>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</si>
  <si>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</si>
  <si>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</si>
  <si>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</si>
  <si>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</si>
  <si>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</si>
  <si>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</si>
  <si>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</si>
  <si>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</si>
  <si>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</si>
  <si>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</si>
  <si>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</si>
  <si>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</si>
  <si>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</si>
  <si>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</si>
  <si>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</si>
  <si>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</si>
  <si>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</si>
  <si>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</si>
  <si>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</si>
  <si>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</si>
  <si>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</si>
  <si>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</si>
  <si>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</si>
  <si>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</si>
  <si>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</si>
  <si>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</si>
  <si>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</si>
  <si>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</si>
  <si>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</si>
  <si>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</si>
  <si>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</si>
  <si>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</si>
  <si>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</si>
  <si>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</si>
  <si>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</si>
  <si>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</si>
  <si>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</si>
  <si>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</si>
  <si>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</si>
  <si>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</si>
  <si>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</si>
  <si>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</si>
  <si>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</si>
  <si>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</si>
  <si>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</si>
  <si>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</si>
  <si>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</si>
  <si>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</si>
  <si>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</si>
  <si>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</si>
  <si>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</si>
  <si>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</si>
  <si>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</si>
  <si>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</si>
  <si>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</si>
  <si>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</si>
  <si>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</si>
  <si>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</si>
  <si>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</si>
  <si>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</si>
  <si>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</si>
  <si>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</si>
  <si>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</si>
  <si>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</si>
  <si>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</si>
  <si>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</si>
  <si>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</si>
  <si>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</si>
  <si>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</si>
  <si>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</si>
  <si>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</si>
  <si>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</si>
  <si>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</si>
  <si>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</si>
  <si>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</si>
  <si>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</si>
  <si>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</si>
  <si>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</si>
  <si>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</si>
  <si>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</si>
  <si>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</si>
  <si>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</si>
  <si>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</si>
  <si>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</si>
  <si>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</si>
  <si>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</si>
  <si>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</si>
  <si>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</si>
  <si>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</si>
  <si>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</si>
  <si>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</si>
  <si>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</si>
  <si>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</si>
  <si>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</si>
  <si>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</si>
  <si>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</si>
  <si>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</si>
  <si>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</si>
  <si>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</si>
  <si>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</si>
  <si>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</si>
  <si>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</si>
  <si>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</si>
  <si>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</si>
  <si>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</si>
  <si>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</si>
  <si>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</si>
  <si>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</si>
  <si>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</si>
  <si>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</si>
  <si>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</si>
  <si>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</si>
  <si>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</si>
  <si>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</si>
  <si>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</si>
  <si>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</si>
  <si>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</si>
  <si>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</si>
  <si>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</si>
  <si>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</si>
  <si>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</si>
  <si>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</si>
  <si>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</si>
  <si>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</si>
  <si>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</si>
  <si>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</si>
  <si>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</si>
  <si>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</si>
  <si>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</si>
  <si>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</si>
  <si>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</si>
  <si>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</si>
  <si>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</si>
  <si>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</si>
  <si>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</si>
  <si>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</si>
  <si>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</si>
  <si>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</si>
  <si>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</si>
  <si>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</si>
  <si>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</si>
  <si>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</si>
  <si>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</si>
  <si>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</si>
  <si>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</si>
  <si>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</si>
  <si>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</si>
  <si>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</si>
  <si>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</si>
  <si>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</si>
  <si>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</si>
  <si>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</si>
  <si>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</si>
  <si>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</si>
  <si>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</si>
  <si>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</si>
  <si>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</si>
  <si>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</si>
  <si>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</si>
  <si>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</si>
  <si>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</si>
  <si>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</si>
  <si>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</si>
  <si>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</si>
  <si>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</si>
  <si>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</si>
  <si>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</si>
  <si>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</si>
  <si>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</si>
  <si>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</si>
  <si>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</si>
  <si>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</si>
  <si>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</si>
  <si>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</si>
  <si>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</si>
  <si>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</si>
  <si>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</si>
  <si>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</si>
  <si>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</si>
  <si>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</si>
  <si>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</si>
  <si>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</si>
  <si>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</si>
  <si>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</si>
  <si>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</si>
  <si>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</si>
  <si>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</si>
  <si>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</si>
  <si>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</si>
  <si>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</si>
  <si>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</si>
  <si>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</si>
  <si>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</si>
  <si>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</si>
  <si>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</si>
  <si>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</si>
  <si>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</si>
  <si>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</si>
  <si>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</si>
  <si>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</si>
  <si>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</si>
  <si>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</si>
  <si>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</si>
  <si>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</si>
  <si>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</si>
  <si>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</si>
  <si>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</si>
  <si>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</si>
  <si>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</si>
  <si>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</si>
  <si>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</si>
  <si>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</si>
  <si>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</si>
  <si>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</si>
  <si>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</si>
  <si>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</si>
  <si>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</si>
  <si>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</si>
  <si>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</si>
  <si>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</si>
  <si>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</si>
  <si>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</si>
  <si>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</si>
  <si>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</si>
  <si>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</si>
  <si>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</si>
  <si>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</si>
  <si>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</si>
  <si>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</si>
  <si>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</si>
  <si>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</si>
  <si>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</si>
  <si>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</si>
  <si>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</si>
  <si>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</si>
  <si>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</si>
  <si>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</si>
  <si>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</si>
  <si>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</si>
  <si>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</si>
  <si>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</si>
  <si>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</si>
  <si>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</si>
  <si>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</si>
  <si>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</si>
  <si>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</si>
  <si>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</si>
  <si>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</si>
  <si>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</si>
  <si>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</si>
  <si>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</si>
  <si>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</si>
  <si>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</si>
  <si>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</si>
  <si>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</si>
  <si>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</si>
  <si>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</si>
  <si>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</si>
  <si>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</si>
  <si>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</si>
  <si>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</si>
  <si>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</si>
  <si>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</si>
  <si>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</si>
  <si>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</si>
  <si>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</si>
  <si>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</si>
  <si>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</si>
  <si>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</si>
  <si>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</si>
  <si>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</si>
  <si>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</si>
  <si>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</si>
  <si>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</si>
  <si>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</si>
  <si>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</si>
  <si>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</si>
  <si>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</si>
  <si>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</si>
  <si>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</si>
  <si>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</si>
  <si>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</si>
  <si>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</si>
  <si>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</si>
  <si>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</si>
  <si>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</si>
  <si>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</si>
  <si>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</si>
  <si>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</si>
  <si>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</si>
  <si>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</si>
  <si>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</si>
  <si>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</si>
  <si>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</si>
  <si>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</si>
  <si>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</si>
  <si>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</si>
  <si>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</si>
  <si>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</si>
  <si>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</si>
  <si>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</si>
  <si>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</si>
  <si>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</si>
  <si>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</si>
  <si>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</si>
  <si>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</si>
  <si>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</si>
  <si>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</si>
  <si>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</si>
  <si>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</si>
  <si>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</si>
  <si>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</si>
  <si>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</si>
  <si>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</si>
  <si>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</si>
  <si>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</si>
  <si>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</si>
  <si>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</si>
  <si>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</si>
  <si>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</si>
  <si>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</si>
  <si>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</si>
  <si>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</si>
  <si>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</si>
  <si>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</si>
  <si>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</si>
  <si>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</si>
  <si>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</si>
  <si>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</si>
  <si>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</si>
  <si>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</si>
  <si>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</si>
  <si>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</si>
  <si>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</si>
  <si>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</si>
  <si>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</si>
  <si>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</si>
  <si>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</si>
  <si>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</si>
  <si>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</si>
  <si>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</si>
  <si>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</si>
  <si>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</si>
  <si>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</si>
  <si>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</si>
  <si>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</si>
  <si>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</si>
  <si>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</si>
  <si>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</si>
  <si>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</si>
  <si>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</si>
  <si>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</si>
  <si>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</si>
  <si>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</si>
  <si>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</si>
  <si>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</si>
  <si>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</si>
  <si>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</si>
  <si>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</si>
  <si>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</si>
  <si>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</si>
  <si>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</si>
  <si>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</si>
  <si>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</si>
  <si>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</si>
  <si>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</si>
  <si>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</si>
  <si>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</si>
  <si>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</si>
  <si>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</si>
  <si>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</si>
  <si>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</si>
  <si>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</si>
  <si>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</si>
  <si>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</si>
  <si>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</si>
  <si>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</si>
  <si>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</si>
  <si>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</si>
  <si>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</si>
  <si>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</si>
  <si>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</si>
  <si>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</si>
  <si>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</si>
  <si>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</si>
  <si>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</si>
  <si>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</si>
  <si>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</si>
  <si>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</si>
  <si>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</si>
  <si>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</si>
  <si>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</si>
  <si>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</si>
  <si>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</si>
  <si>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</si>
  <si>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</si>
  <si>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</si>
  <si>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</si>
  <si>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</si>
  <si>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</si>
  <si>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</si>
  <si>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</si>
  <si>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</si>
  <si>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PCM-20251117-00001348
</t>
  </si>
  <si>
    <t>riy0336</t>
  </si>
  <si>
    <t xml:space="preserve">30 min// and Facing traffic jam </t>
  </si>
  <si>
    <t>TT-20251117-00631 / no PCM</t>
  </si>
  <si>
    <t>EM team on the way ETA 60 mins</t>
  </si>
  <si>
    <t>PCM-20251117-00001452</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</si>
  <si>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</si>
  <si>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</si>
  <si>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</si>
  <si>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</si>
  <si>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</si>
  <si>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LTE sector flapping due to rectifier modules issue / team checking</t>
  </si>
  <si>
    <t xml:space="preserve">NO pcm </t>
  </si>
  <si>
    <t xml:space="preserve">team need 50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</si>
  <si>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</si>
  <si>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</si>
  <si>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</si>
  <si>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</si>
  <si>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</si>
  <si>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</si>
  <si>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</si>
  <si>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</si>
  <si>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PCM-20251117-00001422</t>
  </si>
  <si>
    <t>team on  the way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</si>
</sst>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8" totalsRowShown="0" headerRowDxfId="15" dataDxfId="14" headerRowBorderDxfId="12" tableBorderDxfId="13">
  <autoFilter ref="A1:L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315.73371412036795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45978.682140046294</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45978.682140046294</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45978.682140046294</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45978.682140046294</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45978.682140046294</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45978.682140046294</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45978.682140046294</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45978.682140046294</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45978.682140046294</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45978.682140046294</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45978.682140046294</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45978.682140046294</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45978.682140046294</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45978.682140046294</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45978.682140046294</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45978.682140046294</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45978.682140046294</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45978.682140046294</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45978.682140046294</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45978.682140046294</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45978.682140046294</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45978.682140046294</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45978.682140046294</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45978.682140046294</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45978.682140046294</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45978.682140046294</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45978.682140046294</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45978.682140046294</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45978.682140046294</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45978.682140046294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45978.682140046294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45978.682140046294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45978.682140046294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45978.682140046294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45978.682140046294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45978.682140046294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45978.682140046294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45978.682140046294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45978.682140046294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45978.682140046294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45978.682140046294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45978.682140046294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45978.682140046294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45978.682140046294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45978.682140046294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45978.682140046294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45978.682140046294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45978.682140046294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45978.682140046294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45978.682140046294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45978.682140046294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45978.682140046294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45978.682140046294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45978.682140046294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45978.682140046294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45978.682140046294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45978.682140046294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45978.682140046294</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45978.682140046294</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45978.682140046294</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45978.682140046294</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45978.682140046294</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45978.682140046294</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45978.682140046294</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45978.682140046294</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45978.682140046294</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45978.682140046294</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45978.682140046294</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45978.682140046294</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45978.682140046294</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3AFF2783-8637-4B56-A373-CEC91950A7EC}"/>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19" sqref="K1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5"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153.68230208333262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134">
        <v>45976.436342592591</v>
      </c>
      <c r="G4" s="104">
        <f ca="1">IFERROR(NOW()-F4,"-")</f>
        <v>2.2457974537028349</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7" t="s">
        <v>39107</v>
      </c>
      <c r="B5" s="18" t="str">
        <f>IFERROR(VLOOKUP(D5,DB!A:K,11,0),"")</f>
        <v>R2</v>
      </c>
      <c r="C5" s="18">
        <v>1</v>
      </c>
      <c r="D5" s="18" t="s">
        <v>39108</v>
      </c>
      <c r="E5" s="102" t="s">
        <v>39100</v>
      </c>
      <c r="F5" s="103">
        <v>45978.623032407406</v>
      </c>
      <c r="G5" s="104">
        <f ca="1">IFERROR(NOW()-F5,"-")</f>
        <v>5.910763888823567E-2</v>
      </c>
      <c r="H5" s="134">
        <v>45978.617094907408</v>
      </c>
      <c r="I5" s="18" t="str">
        <f>IFERROR(VLOOKUP(D5,DB!A:F,6,0),"")</f>
        <v>SCECO</v>
      </c>
      <c r="J5" s="18" t="str">
        <f>IFERROR(VLOOKUP(D5,DB!A:G,7,0),"")</f>
        <v>In progress</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R2</v>
      </c>
      <c r="C6" s="18"/>
      <c r="D6" s="18" t="s">
        <v>27837</v>
      </c>
      <c r="E6" s="102" t="s">
        <v>39021</v>
      </c>
      <c r="F6" s="103"/>
      <c r="G6" s="104">
        <f ca="1">IFERROR(NOW()-F6,"-")</f>
        <v>45978.682140046294</v>
      </c>
      <c r="H6" s="103">
        <v>45978.678553240738</v>
      </c>
      <c r="I6" s="18" t="str">
        <f>IFERROR(VLOOKUP(D6,DB!A:F,6,0),"")</f>
        <v>SCECO</v>
      </c>
      <c r="J6" s="18" t="str">
        <f>IFERROR(VLOOKUP(D6,DB!A:G,7,0),"")</f>
        <v>No BB Shifted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45978.682140046294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45978.682140046294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45978.682140046294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45978.682140046294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45978.682140046294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45978.682140046294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45978.682140046294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45978.682140046294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45978.682140046294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45978.682140046294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45978.682140046294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45978.682140046294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45978.682140046294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45978.682140046294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45978.682140046294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45978.682140046294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45978.682140046294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45978.682140046294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45978.682140046294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45978.682140046294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45978.682140046294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45978.682140046294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45978.682140046294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45978.682140046294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45978.682140046294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45978.682140046294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45978.682140046294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45978.682140046294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45978.682140046294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45978.682140046294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45978.682140046294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45978.682140046294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45978.682140046294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45978.682140046294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45978.682140046294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45978.682140046294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45978.682140046294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45978.682140046294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45978.682140046294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45978.682140046294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45978.682140046294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45978.682140046294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45978.682140046294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45978.682140046294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45978.682140046294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45978.682140046294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45978.682140046294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45978.682140046294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45978.682140046294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45978.682140046294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45978.682140046294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45978.682140046294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45978.682140046294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45978.682140046294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45978.682140046294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45978.682140046294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45978.682140046294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45978.682140046294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45978.682140046294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45978.682140046294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45978.682140046294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45978.682140046294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45978.682140046294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45978.682140046294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45978.682140046294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45978.682140046294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45978.682140046294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45978.682140046294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45978.682140046294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45978.682140046294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45978.682140046294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45978.682140046294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45978.682140046294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45978.682140046294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45978.682140046294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45978.682140046294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45978.682140046294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45978.682140046294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45978.682140046294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45978.682140046294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45978.682140046294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45978.682140046294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45978.682140046294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45978.682140046294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45978.682140046294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45978.682140046294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45978.682140046294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45978.682140046294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45978.682140046294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45978.682140046294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45978.682140046294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45978.682140046294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45978.682140046294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45978.682140046294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45978.682140046294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45978.682140046294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45978.682140046294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45978.682140046294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45978.682140046294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45978.682140046294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45978.682140046294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45978.682140046294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45978.682140046294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45978.682140046294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45978.682140046294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45978.682140046294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45978.682140046294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45978.682140046294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45978.682140046294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45978.682140046294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45978.682140046294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45978.682140046294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45978.682140046294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45978.682140046294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45978.682140046294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45978.682140046294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45978.682140046294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45978.682140046294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45978.682140046294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45978.682140046294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45978.682140046294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45978.682140046294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45978.682140046294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45978.682140046294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45978.682140046294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45978.682140046294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45978.682140046294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45978.682140046294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45978.682140046294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45978.682140046294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45978.682140046294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45978.682140046294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45978.682140046294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45978.682140046294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45978.682140046294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45978.682140046294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45978.682140046294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45978.682140046294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45978.682140046294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45978.682140046294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45978.682140046294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45978.682140046294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45978.682140046294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45978.682140046294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45978.682140046294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45978.682140046294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45978.682140046294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45978.682140046294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45978.682140046294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45978.682140046294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45978.682140046294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45978.682140046294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45978.682140046294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45978.682140046294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45978.682140046294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45978.682140046294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45978.682140046294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45978.682140046294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45978.682140046294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45978.682140046294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45978.682140046294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45978.682140046294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45978.682140046294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45978.682140046294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45978.682140046294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45978.682140046294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45978.682140046294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45978.682140046294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45978.682140046294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45978.682140046294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45978.682140046294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45978.682140046294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45978.682140046294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45978.682140046294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45978.682140046294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45978.682140046294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45978.682140046294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45978.682140046294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45978.682140046294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45978.682140046294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45978.682140046294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45978.682140046294</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45978.682140046294</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45978.682140046294</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45978.682140046294</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45978.682140046294</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45978.682140046294</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45978.682140046294</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45978.682140046294</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45978.682140046294</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45978.682140046294</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45978.682140046294</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45978.682140046294</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45978.682140046294</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45978.682140046294</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45978.682140046294</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45978.682140046294</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45978.682140046294</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45978.682140046294</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45978.682140046294</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45978.682140046294</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45978.682140046294</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tabSelected="1"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8" t="s">
        <v>39016</v>
      </c>
      <c r="I1" s="139" t="s">
        <v>39017</v>
      </c>
      <c r="J1" s="139" t="s">
        <v>39018</v>
      </c>
      <c r="K1" s="60" t="s">
        <v>39019</v>
      </c>
      <c r="L1" s="27" t="s">
        <v>8</v>
      </c>
      <c r="M1" s="28"/>
    </row>
    <row r="2" spans="1:13" ht="15" customHeight="1">
      <c r="A2" s="61" t="s">
        <v>39110</v>
      </c>
      <c r="B2" s="61" t="str">
        <f>IFERROR(VLOOKUP(D2,DB!A:K,11,0),"")</f>
        <v>R3</v>
      </c>
      <c r="C2" s="18">
        <v>1</v>
      </c>
      <c r="D2" s="18" t="s">
        <v>24335</v>
      </c>
      <c r="E2" s="18"/>
      <c r="F2" s="20"/>
      <c r="G2" s="21">
        <f t="shared" ref="G2:G13" ca="1" si="0">IFERROR(NOW()-F2,"-")</f>
        <v>45978.682140046294</v>
      </c>
      <c r="H2" s="22">
        <v>45978.633125</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18" t="s">
        <v>25701</v>
      </c>
      <c r="E3" s="18" t="s">
        <v>39021</v>
      </c>
      <c r="F3" s="20">
        <v>45978.655509259261</v>
      </c>
      <c r="G3" s="21">
        <f t="shared" ca="1" si="0"/>
        <v>2.6630787033354864E-2</v>
      </c>
      <c r="H3" s="22">
        <v>45978.655509259261</v>
      </c>
      <c r="I3" s="19" t="str">
        <f>IFERROR(VLOOKUP(D3,DB!A:F,6,0),"")</f>
        <v>SCECO</v>
      </c>
      <c r="J3" s="18" t="str">
        <f>IFERROR(VLOOKUP(D3,DB!A:G,7,0),"")</f>
        <v>Dead</v>
      </c>
      <c r="K3" s="45" t="s">
        <v>39111</v>
      </c>
      <c r="L3" s="23" t="str">
        <f>IFERROR(VLOOKUP(D3,DB!A:I,9,0),"")</f>
        <v>Latis</v>
      </c>
    </row>
    <row r="4" spans="1:13" ht="15" customHeight="1">
      <c r="A4" s="19"/>
      <c r="B4" s="61" t="str">
        <f>IFERROR(VLOOKUP(D4,DB!A:K,11,0),"")</f>
        <v/>
      </c>
      <c r="C4" s="18"/>
      <c r="D4" s="18"/>
      <c r="E4" s="18"/>
      <c r="F4" s="20"/>
      <c r="G4" s="21">
        <f t="shared" ca="1" si="0"/>
        <v>45978.682140046294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45978.682140046294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45978.682140046294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45978.682140046294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45978.682140046294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45978.682140046294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45978.682140046294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45978.682140046294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45978.682140046294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45978.682140046294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45978.682140046294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45978.682140046294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45978.682140046294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45978.682140046294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45978.682140046294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45978.682140046294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45978.682140046294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45978.682140046294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45978.682140046294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45978.682140046294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45978.682140046294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45978.682140046294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45978.682140046294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45978.682140046294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45978.682140046294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45978.682140046294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45978.682140046294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45978.682140046294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45978.682140046294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45978.682140046294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45978.682140046294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45978.682140046294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45978.682140046294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45978.682140046294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45978.682140046294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45978.682140046294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45978.682140046294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45978.682140046294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45978.682140046294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45978.682140046294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45978.682140046294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45978.682140046294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45978.682140046294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45978.682140046294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45978.682140046294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45978.682140046294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45978.682140046294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45978.682140046294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45978.682140046294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45978.682140046294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45978.682140046294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45978.682140046294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45978.682140046294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45978.682140046294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45978.682140046294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45978.682140046294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45978.682140046294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45978.682140046294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45978.682140046294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45978.682140046294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45978.682140046294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45978.682140046294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45978.682140046294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45978.682140046294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45978.682140046294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45978.682140046294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45978.682140046294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45978.682140046294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45978.682140046294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45978.682140046294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45978.682140046294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45978.682140046294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45978.682140046294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45978.682140046294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45978.682140046294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45978.682140046294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45978.682140046294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45978.682140046294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45978.682140046294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45978.682140046294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45978.682140046294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45978.682140046294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45978.682140046294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45978.682140046294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45978.682140046294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45978.682140046294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45978.682140046294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45978.682140046294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45978.682140046294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45978.682140046294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45978.682140046294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45978.682140046294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45978.682140046294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45978.682140046294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45978.682140046294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45978.682140046294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45978.682140046294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45978.682140046294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45978.682140046294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45978.682140046294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45978.682140046294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45978.682140046294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45978.682140046294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45978.682140046294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45978.682140046294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45978.682140046294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45978.682140046294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45978.682140046294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45978.682140046294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45978.682140046294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45978.682140046294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45978.682140046294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45978.682140046294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45978.682140046294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45978.682140046294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45978.682140046294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45978.682140046294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45978.682140046294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45978.682140046294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45978.682140046294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45978.682140046294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45978.682140046294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45978.682140046294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45978.682140046294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45978.682140046294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45978.682140046294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45978.682140046294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45978.682140046294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45978.682140046294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45978.682140046294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45978.682140046294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45978.682140046294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45978.682140046294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45978.682140046294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45978.682140046294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45978.682140046294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45978.682140046294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45978.682140046294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45978.682140046294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45978.682140046294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45978.682140046294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45978.682140046294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45978.682140046294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45978.682140046294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45978.682140046294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45978.682140046294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45978.682140046294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45978.682140046294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45978.682140046294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45978.682140046294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45978.682140046294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45978.682140046294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45978.682140046294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45978.682140046294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45978.682140046294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45978.682140046294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45978.682140046294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45978.682140046294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45978.682140046294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45978.682140046294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45978.682140046294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45978.682140046294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45978.682140046294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45978.682140046294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45978.682140046294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45978.682140046294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45978.682140046294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45978.682140046294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45978.682140046294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45978.682140046294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45978.682140046294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45978.682140046294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45978.682140046294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45978.682140046294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45978.682140046294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45978.682140046294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45978.682140046294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45978.682140046294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45978.682140046294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45978.682140046294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45978.682140046294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45978.682140046294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45978.682140046294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45978.682140046294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45978.682140046294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45978.682140046294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45978.682140046294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45978.682140046294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45978.682140046294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45978.682140046294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45978.682140046294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45978.682140046294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45978.682140046294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45978.682140046294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45978.682140046294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45978.682140046294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45978.682140046294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45978.682140046294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45978.682140046294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45978.682140046294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45978.682140046294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45978.682140046294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45978.682140046294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45978.682140046294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45978.682140046294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45978.682140046294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45978.682140046294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45978.682140046294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45978.682140046294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45978.682140046294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45978.682140046294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45978.682140046294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45978.682140046294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45978.682140046294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45978.682140046294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45978.682140046294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45978.682140046294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45978.682140046294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45978.682140046294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45978.682140046294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45978.682140046294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45978.682140046294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45978.682140046294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45978.682140046294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45978.682140046294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45978.682140046294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45978.682140046294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45978.682140046294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45978.682140046294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45978.682140046294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45978.682140046294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45978.682140046294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45978.682140046294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45978.682140046294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45978.682140046294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45978.682140046294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45978.682140046294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45978.682140046294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45978.682140046294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45978.682140046294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45978.682140046294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45978.682140046294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45978.682140046294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45978.682140046294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45978.682140046294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45978.682140046294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45978.682140046294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45978.682140046294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45978.682140046294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45978.682140046294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45978.682140046294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45978.682140046294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45978.682140046294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45978.682140046294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45978.682140046294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45978.682140046294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45978.682140046294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45978.682140046294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45978.682140046294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45978.682140046294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45978.682140046294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45978.682140046294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45978.682140046294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45978.682140046294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45978.682140046294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45978.682140046294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45978.682140046294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45978.682140046294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45978.682140046294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45978.682140046294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45978.682140046294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45978.682140046294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45978.682140046294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45978.682140046294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45978.682140046294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45978.682140046294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45978.682140046294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45978.682140046294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45978.682140046294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45978.682140046294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45978.682140046294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45978.682140046294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45978.682140046294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45978.682140046294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45978.682140046294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45978.682140046294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45978.682140046294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45978.682140046294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45978.682140046294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45978.682140046294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45978.682140046294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45978.682140046294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45978.682140046294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45978.682140046294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45978.682140046294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45978.682140046294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45978.682140046294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45978.682140046294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45978.682140046294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45978.682140046294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45978.682140046294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45978.682140046294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45978.682140046294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45978.682140046294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45978.682140046294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45978.682140046294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45978.682140046294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45978.682140046294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45978.682140046294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45978.682140046294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45978.682140046294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45978.682140046294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45978.682140046294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45978.682140046294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45978.682140046294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45978.682140046294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45978.682140046294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45978.682140046294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45978.682140046294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45978.682140046294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45978.682140046294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45978.682140046294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45978.682140046294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45978.682140046294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45978.682140046294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45978.682140046294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45978.682140046294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45978.682140046294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45978.682140046294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45978.682140046294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45978.682140046294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45978.682140046294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45978.682140046294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45978.682140046294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45978.682140046294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45978.682140046294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45978.682140046294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45978.682140046294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45978.682140046294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45978.682140046294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45978.682140046294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45978.682140046294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45978.682140046294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45978.682140046294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45978.682140046294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45978.682140046294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45978.682140046294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45978.682140046294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45978.682140046294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45978.682140046294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45978.682140046294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45978.682140046294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45978.682140046294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45978.682140046294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45978.682140046294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45978.682140046294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45978.682140046294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45978.682140046294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45978.682140046294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45978.682140046294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45978.682140046294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45978.682140046294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45978.682140046294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45978.682140046294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45978.682140046294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45978.682140046294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45978.682140046294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45978.682140046294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45978.682140046294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45978.682140046294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45978.682140046294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45978.682140046294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45978.682140046294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45978.682140046294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45978.682140046294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45978.682140046294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45978.682140046294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45978.682140046294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45978.682140046294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45978.682140046294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45978.682140046294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45978.682140046294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45978.682140046294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45978.682140046294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45978.682140046294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45978.682140046294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45978.682140046294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45978.682140046294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45978.682140046294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45978.682140046294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45978.682140046294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45978.682140046294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45978.682140046294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45978.682140046294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45978.682140046294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45978.682140046294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45978.682140046294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45978.682140046294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45978.682140046294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45978.682140046294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45978.682140046294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45978.682140046294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45978.682140046294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45978.682140046294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45978.682140046294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45978.682140046294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45978.682140046294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45978.682140046294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45978.682140046294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45978.682140046294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45978.682140046294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45978.682140046294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45978.682140046294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45978.682140046294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45978.682140046294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45978.682140046294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45978.682140046294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45978.682140046294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45978.682140046294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45978.682140046294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45978.682140046294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45978.682140046294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45978.682140046294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45978.682140046294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45978.682140046294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45978.682140046294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45978.682140046294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45978.682140046294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45978.682140046294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45978.682140046294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45978.682140046294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45978.682140046294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45978.682140046294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45978.682140046294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45978.682140046294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45978.682140046294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45978.682140046294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45978.682140046294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45978.682140046294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45978.682140046294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45978.682140046294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45978.682140046294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45978.682140046294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45978.682140046294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45978.682140046294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45978.682140046294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45978.682140046294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45978.682140046294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45978.682140046294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45978.682140046294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45978.682140046294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45978.682140046294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45978.682140046294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45978.682140046294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45978.682140046294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45978.682140046294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45978.682140046294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45978.682140046294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45978.682140046294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45978.682140046294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45978.682140046294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45978.682140046294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45978.682140046294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45978.682140046294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45978.682140046294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45978.682140046294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45978.682140046294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45978.682140046294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45978.682140046294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45978.682140046294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45978.682140046294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45978.682140046294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45978.682140046294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45978.682140046294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45978.682140046294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45978.682140046294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45978.682140046294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45978.682140046294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45978.682140046294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45978.682140046294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45978.682140046294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45978.682140046294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45978.682140046294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45978.682140046294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45978.682140046294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45978.682140046294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45978.682140046294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45978.682140046294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45978.682140046294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45978.682140046294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45978.682140046294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45978.682140046294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45978.682140046294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45978.682140046294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45978.682140046294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45978.682140046294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45978.682140046294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45978.682140046294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45978.682140046294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45978.682140046294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45978.682140046294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45978.682140046294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45978.682140046294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45978.682140046294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45978.682140046294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45978.682140046294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45978.682140046294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45978.682140046294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45978.682140046294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45978.682140046294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45978.682140046294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45978.682140046294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45978.682140046294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45978.682140046294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45978.682140046294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45978.682140046294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45978.682140046294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45978.682140046294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45978.682140046294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45978.682140046294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45978.682140046294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45978.682140046294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45978.682140046294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45978.682140046294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45978.682140046294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45978.682140046294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45978.682140046294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45978.682140046294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45978.682140046294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45978.682140046294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45978.682140046294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45978.682140046294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45978.682140046294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45978.682140046294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45978.682140046294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45978.682140046294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45978.682140046294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45978.682140046294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45978.682140046294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45978.682140046294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45978.682140046294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45978.682140046294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45978.682140046294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45978.682140046294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45978.682140046294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45978.682140046294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45978.682140046294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45978.682140046294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45978.682140046294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45978.682140046294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45978.682140046294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45978.682140046294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45978.682140046294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45978.682140046294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45978.682140046294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45978.682140046294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45978.682140046294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45978.682140046294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45978.682140046294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45978.682140046294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45978.682140046294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45978.682140046294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45978.682140046294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45978.682140046294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45978.682140046294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45978.682140046294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45978.682140046294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45978.682140046294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45978.682140046294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45978.682140046294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45978.682140046294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45978.682140046294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45978.682140046294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45978.682140046294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45978.682140046294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45978.682140046294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45978.682140046294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45978.682140046294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45978.682140046294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45978.682140046294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45978.682140046294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45978.682140046294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45978.682140046294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45978.682140046294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45978.682140046294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45978.682140046294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45978.682140046294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45978.682140046294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45978.682140046294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45978.682140046294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45978.682140046294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45978.682140046294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45978.682140046294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45978.682140046294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45978.682140046294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45978.682140046294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45978.682140046294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45978.682140046294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45978.682140046294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45978.682140046294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45978.682140046294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45978.682140046294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45978.682140046294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45978.682140046294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45978.682140046294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45978.682140046294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45978.682140046294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45978.682140046294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45978.682140046294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45978.682140046294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45978.682140046294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45978.682140046294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45978.682140046294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45978.682140046294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45978.682140046294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45978.682140046294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45978.682140046294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45978.682140046294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45978.682140046294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45978.682140046294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45978.682140046294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45978.682140046294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45978.682140046294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45978.682140046294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45978.682140046294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45978.682140046294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45978.682140046294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45978.682140046294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45978.682140046294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45978.682140046294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45978.682140046294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45978.682140046294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45978.682140046294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45978.682140046294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45978.682140046294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45978.682140046294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45978.682140046294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45978.682140046294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45978.682140046294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45978.682140046294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45978.682140046294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45978.682140046294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45978.682140046294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45978.682140046294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45978.682140046294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45978.682140046294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45978.682140046294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45978.682140046294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45978.682140046294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45978.682140046294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45978.682140046294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45978.682140046294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45978.682140046294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45978.682140046294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45978.682140046294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45978.682140046294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45978.682140046294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45978.682140046294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45978.682140046294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45978.682140046294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45978.682140046294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45978.682140046294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45978.682140046294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45978.682140046294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45978.682140046294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45978.682140046294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45978.682140046294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45978.682140046294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45978.682140046294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45978.682140046294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45978.682140046294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45978.682140046294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45978.682140046294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45978.682140046294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45978.682140046294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45978.682140046294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45978.682140046294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45978.682140046294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45978.682140046294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45978.682140046294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45978.682140046294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45978.682140046294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45978.682140046294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45978.682140046294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45978.682140046294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45978.682140046294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45978.682140046294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45978.682140046294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45978.682140046294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45978.682140046294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45978.682140046294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45978.682140046294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45978.682140046294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45978.682140046294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45978.682140046294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45978.682140046294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45978.682140046294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45978.682140046294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45978.682140046294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45978.682140046294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45978.682140046294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45978.682140046294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45978.682140046294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45978.682140046294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45978.682140046294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45978.682140046294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45978.682140046294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45978.682140046294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45978.682140046294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45978.682140046294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45978.682140046294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45978.682140046294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45978.682140046294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45978.682140046294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45978.682140046294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45978.682140046294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45978.682140046294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45978.682140046294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45978.682140046294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45978.682140046294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45978.682140046294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45978.682140046294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45978.682140046294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45978.682140046294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45978.682140046294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45978.682140046294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45978.682140046294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45978.682140046294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45978.682140046294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45978.682140046294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45978.682140046294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45978.682140046294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45978.682140046294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45978.682140046294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45978.682140046294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45978.682140046294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45978.682140046294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45978.682140046294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45978.682140046294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45978.682140046294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45978.682140046294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45978.682140046294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45978.682140046294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45978.682140046294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45978.682140046294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45978.682140046294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45978.682140046294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45978.682140046294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45978.682140046294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45978.682140046294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45978.682140046294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45978.682140046294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45978.682140046294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45978.682140046294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45978.682140046294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45978.682140046294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45978.682140046294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45978.682140046294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45978.682140046294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45978.682140046294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45978.682140046294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45978.682140046294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45978.682140046294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45978.682140046294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45978.682140046294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45978.682140046294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45978.682140046294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45978.682140046294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45978.682140046294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45978.682140046294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45978.682140046294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45978.682140046294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45978.682140046294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45978.682140046294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45978.682140046294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45978.682140046294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45978.682140046294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45978.682140046294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45978.682140046294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45978.682140046294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45978.682140046294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45978.682140046294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45978.682140046294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45978.682140046294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45978.682140046294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45978.682140046294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45978.682140046294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45978.682140046294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45978.682140046294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45978.682140046294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45978.682140046294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45978.682140046294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45978.682140046294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45978.682140046294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45978.682140046294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45978.682140046294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45978.682140046294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45978.682140046294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45978.682140046294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45978.682140046294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45978.682140046294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45978.682140046294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45978.682140046294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45978.682140046294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45978.682140046294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45978.682140046294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45978.682140046294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45978.682140046294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45978.682140046294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45978.682140046294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45978.682140046294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45978.682140046294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45978.682140046294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45978.682140046294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45978.682140046294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45978.682140046294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45978.682140046294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45978.682140046294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45978.682140046294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45978.682140046294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45978.682140046294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45978.682140046294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45978.682140046294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45978.682140046294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45978.682140046294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45978.682140046294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45978.682140046294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45978.682140046294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45978.682140046294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45978.682140046294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45978.682140046294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45978.682140046294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45978.682140046294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45978.682140046294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45978.682140046294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45978.682140046294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45978.682140046294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45978.682140046294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45978.682140046294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45978.682140046294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45978.682140046294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45978.682140046294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45978.682140046294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45978.682140046294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45978.682140046294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45978.682140046294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45978.682140046294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45978.682140046294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45978.682140046294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45978.682140046294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45978.682140046294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45978.682140046294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45978.682140046294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45978.682140046294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45978.682140046294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45978.682140046294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45978.682140046294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45978.682140046294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45978.682140046294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45978.682140046294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45978.682140046294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45978.682140046294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45978.682140046294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45978.682140046294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45978.682140046294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45978.682140046294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45978.682140046294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45978.682140046294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45978.682140046294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45978.682140046294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45978.682140046294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45978.682140046294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45978.682140046294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45978.682140046294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45978.682140046294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45978.682140046294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45978.682140046294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45978.682140046294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45978.682140046294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45978.682140046294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45978.682140046294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45978.682140046294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45978.682140046294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45978.682140046294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45978.682140046294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45978.682140046294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45978.682140046294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45978.682140046294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45978.682140046294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45978.682140046294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45978.682140046294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45978.682140046294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45978.682140046294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45978.682140046294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45978.682140046294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45978.682140046294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45978.682140046294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45978.682140046294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45978.682140046294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45978.682140046294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45978.682140046294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45978.682140046294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45978.682140046294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45978.682140046294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45978.682140046294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45978.682140046294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45978.682140046294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45978.682140046294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45978.682140046294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45978.682140046294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45978.682140046294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45978.682140046294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45978.682140046294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45978.682140046294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45978.682140046294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45978.682140046294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45978.682140046294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45978.682140046294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45978.682140046294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45978.682140046294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45978.682140046294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45978.682140046294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45978.682140046294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45978.682140046294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45978.682140046294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45978.682140046294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45978.682140046294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45978.682140046294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45978.682140046294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45978.682140046294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45978.682140046294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45978.682140046294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45978.682140046294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45978.682140046294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45978.682140046294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45978.682140046294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45978.682140046294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45978.682140046294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45978.682140046294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45978.682140046294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45978.682140046294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45978.682140046294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45978.682140046294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45978.682140046294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45978.682140046294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45978.682140046294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45978.682140046294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45978.682140046294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45978.682140046294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45978.682140046294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45978.682140046294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45978.682140046294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45978.682140046294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45978.682140046294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45978.682140046294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45978.682140046294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45978.682140046294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45978.682140046294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45978.682140046294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45978.682140046294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45978.682140046294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45978.682140046294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45978.682140046294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45978.682140046294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45978.682140046294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45978.682140046294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45978.682140046294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45978.682140046294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45978.682140046294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45978.682140046294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45978.682140046294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45978.682140046294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45978.682140046294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45978.682140046294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45978.682140046294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45978.682140046294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45978.682140046294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45978.682140046294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45978.682140046294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45978.682140046294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45978.682140046294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45978.682140046294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45978.682140046294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45978.682140046294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45978.682140046294</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275.20142245369789</v>
      </c>
      <c r="H2" s="95">
        <v>45703.474768518521</v>
      </c>
      <c r="I2" s="95" t="str">
        <f>IFERROR(VLOOKUP(D2,DB!A:F,6,0),"")</f>
        <v>SCECO</v>
      </c>
      <c r="J2" s="95" t="str">
        <f>IFERROR(VLOOKUP(D2,DB!A:G,7,0),"")</f>
        <v>Dead</v>
      </c>
      <c r="K2" s="97" t="s">
        <v>39114</v>
      </c>
      <c r="L2" s="91" t="str">
        <f>IFERROR(VLOOKUP(D2,DB!A:I,9,0),"")</f>
        <v>Latis</v>
      </c>
    </row>
    <row r="3" spans="1:16" ht="29.25" customHeight="1">
      <c r="A3" s="113" t="s">
        <v>39115</v>
      </c>
      <c r="B3" s="113" t="str">
        <f>IFERROR(VLOOKUP(D3,DB!A:K,11,0),"")</f>
        <v>R4</v>
      </c>
      <c r="C3" s="93">
        <v>1</v>
      </c>
      <c r="D3" s="91" t="s">
        <v>36108</v>
      </c>
      <c r="E3" s="94" t="s">
        <v>39021</v>
      </c>
      <c r="F3" s="95">
        <v>45978.515497685185</v>
      </c>
      <c r="G3" s="96">
        <f ca="1">IFERROR(NOW()-F3,"")</f>
        <v>0.16664236110955244</v>
      </c>
      <c r="H3" s="95">
        <v>45978.208923611113</v>
      </c>
      <c r="I3" s="113" t="str">
        <f>IFERROR(VLOOKUP(D3,DB!A:F,6,0),"")</f>
        <v>SCECO</v>
      </c>
      <c r="J3" s="113" t="str">
        <f>IFERROR(VLOOKUP(D3,DB!A:G,7,0),"")</f>
        <v>Dead</v>
      </c>
      <c r="K3" s="97" t="s">
        <v>39116</v>
      </c>
      <c r="L3" s="91" t="str">
        <f>IFERROR(VLOOKUP(D3,DB!A:I,9,0),"")</f>
        <v>Latis</v>
      </c>
    </row>
    <row r="4" spans="1:16" ht="15" customHeight="1">
      <c r="A4" s="113" t="s">
        <v>39117</v>
      </c>
      <c r="B4" s="113" t="str">
        <f>IFERROR(VLOOKUP(D4,DB!A:K,11,0),"")</f>
        <v>R4</v>
      </c>
      <c r="C4" s="93">
        <v>1</v>
      </c>
      <c r="D4" s="91" t="s">
        <v>30502</v>
      </c>
      <c r="E4" s="94" t="s">
        <v>39021</v>
      </c>
      <c r="F4" s="95">
        <v>45978.578518518516</v>
      </c>
      <c r="G4" s="96">
        <f ca="1">IFERROR(NOW()-F4,"")</f>
        <v>0.10362152777815936</v>
      </c>
      <c r="H4" s="95">
        <v>45978.578472222223</v>
      </c>
      <c r="I4" s="113" t="str">
        <f>IFERROR(VLOOKUP(D4,DB!A:F,6,0),"")</f>
        <v>SCECO</v>
      </c>
      <c r="J4" s="113" t="str">
        <f>IFERROR(VLOOKUP(D4,DB!A:G,7,0),"")</f>
        <v>Dead+In progress</v>
      </c>
      <c r="K4" s="97" t="s">
        <v>39118</v>
      </c>
      <c r="L4" s="91" t="str">
        <f>IFERROR(VLOOKUP(D4,DB!A:I,9,0),"")</f>
        <v>Latis</v>
      </c>
    </row>
    <row r="5" spans="1:16" ht="15" customHeight="1">
      <c r="A5" s="113" t="s">
        <v>39119</v>
      </c>
      <c r="B5" s="113" t="str">
        <f>IFERROR(VLOOKUP(D5,DB!A:K,11,0),"")</f>
        <v>R4</v>
      </c>
      <c r="C5" s="93">
        <v>1</v>
      </c>
      <c r="D5" s="91" t="s">
        <v>34889</v>
      </c>
      <c r="E5" s="94" t="s">
        <v>39021</v>
      </c>
      <c r="F5" s="95"/>
      <c r="G5" s="96">
        <f ca="1">IFERROR(NOW()-F5,"")</f>
        <v>45978.682140046294</v>
      </c>
      <c r="H5" s="95">
        <v>45978.613819444443</v>
      </c>
      <c r="I5" s="113" t="str">
        <f>IFERROR(VLOOKUP(D5,DB!A:F,6,0),"")</f>
        <v>SCECO</v>
      </c>
      <c r="J5" s="113" t="str">
        <f>IFERROR(VLOOKUP(D5,DB!A:G,7,0),"")</f>
        <v>Vandalized</v>
      </c>
      <c r="K5" s="97" t="s">
        <v>39120</v>
      </c>
      <c r="L5" s="91" t="str">
        <f>IFERROR(VLOOKUP(D5,DB!A:I,9,0),"")</f>
        <v>Latis</v>
      </c>
    </row>
    <row r="6" spans="1:16" ht="15" customHeight="1">
      <c r="A6" s="113"/>
      <c r="B6" s="113" t="str">
        <f>IFERROR(VLOOKUP(D6,DB!A:K,11,0),"")</f>
        <v/>
      </c>
      <c r="C6" s="93"/>
      <c r="D6" s="91"/>
      <c r="E6" s="94"/>
      <c r="F6" s="95"/>
      <c r="G6" s="96">
        <f ca="1">IFERROR(NOW()-F6,"")</f>
        <v>45978.682140046294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45978.682140046294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45978.682140046294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45978.682140046294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45978.682140046294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45978.682140046294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45978.682140046294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45978.682140046294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45978.682140046294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45978.682140046294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45978.682140046294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45978.682140046294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45978.682140046294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45978.682140046294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45978.682140046294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45978.682140046294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45978.682140046294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45978.682140046294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45978.682140046294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45978.682140046294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45978.682140046294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45978.682140046294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45978.682140046294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45978.682140046294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45978.682140046294</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D20" sqref="D2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39121</v>
      </c>
      <c r="B2" s="37" t="str">
        <f>IFERROR(VLOOKUP(D2,DB!A:K,11,0),"")</f>
        <v>R5</v>
      </c>
      <c r="C2" s="37">
        <v>3</v>
      </c>
      <c r="D2" s="106" t="s">
        <v>36011</v>
      </c>
      <c r="E2" s="37" t="s">
        <v>39021</v>
      </c>
      <c r="F2" s="38">
        <v>45891.832060185188</v>
      </c>
      <c r="G2" s="108">
        <f ca="1">IFERROR(NOW()-F2,"")</f>
        <v>86.850079861105769</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52.493262731477444</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30.021028935181675</v>
      </c>
      <c r="H4" s="110">
        <v>45948.661111111112</v>
      </c>
      <c r="I4" s="109" t="str">
        <f>IFERROR(VLOOKUP(D4,DB!A:F,6,0),"")</f>
        <v>SCECO</v>
      </c>
      <c r="J4" s="109" t="str">
        <f>IFERROR(VLOOKUP(D4,DB!A:G,7,0),"")</f>
        <v>Dead</v>
      </c>
      <c r="K4" s="109" t="s">
        <v>39126</v>
      </c>
      <c r="L4" s="109" t="str">
        <f>IFERROR(VLOOKUP(D4,DB!A:I,9,0),"")</f>
        <v>Latis</v>
      </c>
    </row>
    <row r="5" spans="1:13">
      <c r="A5" s="109" t="s">
        <v>39127</v>
      </c>
      <c r="B5" s="109" t="str">
        <f>IFERROR(VLOOKUP(D5,DB!A:K,11,0),"")</f>
        <v>R5</v>
      </c>
      <c r="C5" s="109">
        <v>1</v>
      </c>
      <c r="D5" s="109" t="s">
        <v>33371</v>
      </c>
      <c r="E5" s="109" t="s">
        <v>39021</v>
      </c>
      <c r="F5" s="136">
        <v>45977.514803240738</v>
      </c>
      <c r="G5" s="111">
        <f t="shared" ref="G5:G8" ca="1" si="2">IFERROR(NOW()-F5,"")</f>
        <v>1.1673368055562605</v>
      </c>
      <c r="H5" s="136">
        <v>45977.468807870369</v>
      </c>
      <c r="I5" s="109" t="str">
        <f>IFERROR(VLOOKUP(D5,DB!A:F,6,0),"")</f>
        <v>SCECO</v>
      </c>
      <c r="J5" s="109" t="str">
        <f>IFERROR(VLOOKUP(D5,DB!A:G,7,0),"")</f>
        <v>Weak</v>
      </c>
      <c r="K5" s="109" t="s">
        <v>39128</v>
      </c>
      <c r="L5" s="109" t="str">
        <f>IFERROR(VLOOKUP(D5,DB!A:I,9,0),"")</f>
        <v>Latis</v>
      </c>
    </row>
    <row r="6" spans="1:13">
      <c r="A6" s="109"/>
      <c r="B6" s="109" t="str">
        <f>IFERROR(VLOOKUP(D6,DB!A:K,11,0),"")</f>
        <v/>
      </c>
      <c r="C6" s="109"/>
      <c r="D6" s="109"/>
      <c r="E6" s="109"/>
      <c r="F6" s="109"/>
      <c r="G6" s="109">
        <f t="shared" ca="1" si="2"/>
        <v>45978.682140046294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45978.682140046294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45978.682140046294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45978.682140046294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45978.682140046294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45978.682140046294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45978.682140046294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45978.682140046294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45978.682140046294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45978.682140046294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45978.682140046294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45978.682140046294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45978.682140046294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45978.682140046294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45978.682140046294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45978.682140046294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45978.682140046294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45978.682140046294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45978.682140046294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45978.682140046294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45978.682140046294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45978.682140046294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45978.682140046294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45978.682140046294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45978.682140046294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45978.682140046294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45978.682140046294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45978.682140046294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45978.682140046294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45978.682140046294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45978.682140046294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45978.682140046294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45978.682140046294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45978.682140046294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45978.682140046294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45978.682140046294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45978.682140046294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45978.682140046294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45978.682140046294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45978.682140046294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45978.682140046294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45978.682140046294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45978.682140046294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45978.682140046294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45978.682140046294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45978.682140046294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45978.682140046294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45978.682140046294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45978.682140046294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45978.682140046294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45978.682140046294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45978.682140046294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45978.682140046294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45978.682140046294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45978.682140046294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45978.682140046294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45978.682140046294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45978.682140046294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45978.682140046294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45978.682140046294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45978.682140046294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45978.682140046294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45978.682140046294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45978.682140046294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45978.682140046294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45978.682140046294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45978.682140046294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45978.682140046294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45978.682140046294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45978.682140046294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45978.682140046294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45978.682140046294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45978.682140046294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45978.682140046294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45978.682140046294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45978.682140046294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45978.682140046294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45978.682140046294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45978.682140046294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45978.682140046294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45978.682140046294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45978.682140046294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45978.682140046294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45978.682140046294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45978.682140046294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45978.682140046294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45978.682140046294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45978.682140046294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45978.682140046294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45978.682140046294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45978.682140046294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45978.682140046294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45978.682140046294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45978.682140046294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45978.682140046294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45978.682140046294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45978.682140046294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45978.682140046294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45978.682140046294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45978.682140046294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45978.682140046294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45978.682140046294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45978.682140046294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45978.682140046294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45978.682140046294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45978.682140046294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45978.682140046294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45978.682140046294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45978.682140046294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45978.682140046294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45978.682140046294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45978.682140046294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45978.682140046294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45978.682140046294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45978.682140046294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45978.682140046294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45978.682140046294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45978.682140046294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45978.682140046294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45978.682140046294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45978.682140046294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45978.682140046294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45978.682140046294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45978.682140046294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45978.682140046294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45978.682140046294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45978.682140046294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45978.682140046294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45978.682140046294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45978.682140046294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45978.682140046294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45978.682140046294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45978.682140046294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45978.682140046294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45978.682140046294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45978.682140046294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45978.682140046294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45978.682140046294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45978.682140046294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45978.682140046294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45978.682140046294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45978.682140046294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45978.682140046294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45978.682140046294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45978.682140046294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45978.682140046294</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45978.682140046294</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45978.682140046294</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45978.682140046294</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45978.682140046294</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8"/>
  <sheetViews>
    <sheetView workbookViewId="0">
      <selection activeCell="H9" sqref="H9"/>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39129</v>
      </c>
      <c r="B2" s="119" t="str">
        <f>IFERROR(VLOOKUP(D2,DB!A:K,11,0),"")</f>
        <v>R6</v>
      </c>
      <c r="C2" s="120">
        <v>1</v>
      </c>
      <c r="D2" s="119" t="s">
        <v>34529</v>
      </c>
      <c r="E2" s="109" t="s">
        <v>39100</v>
      </c>
      <c r="F2" s="121">
        <v>45978.650567129633</v>
      </c>
      <c r="G2" s="104">
        <f t="shared" ref="G2:G54" ca="1" si="0">IFERROR(NOW()-F2,"-")</f>
        <v>3.1572916661389172E-2</v>
      </c>
      <c r="H2" s="121">
        <v>45978.650567129633</v>
      </c>
      <c r="I2" s="119" t="str">
        <f>IFERROR(VLOOKUP(D2,DB!A:F,6,0),"")</f>
        <v>Generator-SG</v>
      </c>
      <c r="J2" s="119" t="str">
        <f>IFERROR(VLOOKUP(D2,DB!A:G,7,0),"")</f>
        <v>Dead</v>
      </c>
      <c r="K2" s="122" t="s">
        <v>39130</v>
      </c>
      <c r="L2" s="123" t="str">
        <f>IFERROR(VLOOKUP(D2,DB!A:I,9,0),"")</f>
        <v>Latis</v>
      </c>
    </row>
    <row r="3" spans="1:16382" ht="31.5" customHeight="1">
      <c r="A3" s="118"/>
      <c r="B3" s="119" t="str">
        <f>IFERROR(VLOOKUP(D3,DB!A:K,11,0),"")</f>
        <v/>
      </c>
      <c r="C3" s="120"/>
      <c r="D3" s="119"/>
      <c r="E3" s="109"/>
      <c r="F3" s="121"/>
      <c r="G3" s="104">
        <f t="shared" ca="1" si="0"/>
        <v>45978.682140046294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45978.682140046294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45978.682140046294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45978.682140046294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45978.682140046294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45978.682140046294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45978.682140046294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45978.682140046294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45978.682140046294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45978.682140046294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45978.682140046294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45978.682140046294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45978.682140046294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45978.682140046294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45978.682140046294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45978.682140046294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45978.682140046294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45978.682140046294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45978.682140046294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45978.682140046294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45978.682140046294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45978.682140046294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45978.682140046294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45978.682140046294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45978.682140046294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45978.682140046294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45978.682140046294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45978.682140046294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45978.682140046294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45978.682140046294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45978.682140046294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45978.682140046294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45978.682140046294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45978.682140046294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45978.682140046294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45978.682140046294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45978.682140046294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45978.682140046294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45978.682140046294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45978.682140046294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45978.682140046294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45978.682140046294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45978.682140046294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45978.682140046294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45978.682140046294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45978.682140046294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45978.682140046294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45978.682140046294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45978.682140046294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45978.682140046294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45978.682140046294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45978.682140046294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ref="G55:G88" ca="1" si="1">IFERROR(NOW()-F55,"-")</f>
        <v>45978.682140046294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45978.682140046294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45978.682140046294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45978.682140046294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45978.682140046294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45978.682140046294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45978.682140046294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45978.682140046294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45978.682140046294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45978.682140046294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45978.682140046294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45978.682140046294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45978.682140046294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45978.682140046294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45978.682140046294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45978.682140046294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45978.682140046294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45978.682140046294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45978.682140046294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45978.682140046294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45978.682140046294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45978.682140046294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45978.682140046294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45978.682140046294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45978.682140046294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45978.682140046294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45978.682140046294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45978.682140046294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45978.682140046294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45978.682140046294</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45978.682140046294</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45978.682140046294</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45978.682140046294</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45978.682140046294</v>
      </c>
      <c r="H88" s="121"/>
      <c r="I88" s="119" t="str">
        <f>IFERROR(VLOOKUP(D88,DB!A:F,6,0),"")</f>
        <v/>
      </c>
      <c r="J88" s="119" t="str">
        <f>IFERROR(VLOOKUP(D88,DB!A:G,7,0),"")</f>
        <v/>
      </c>
      <c r="K88" s="122"/>
      <c r="L88" s="123" t="str">
        <f>IFERROR(VLOOKUP(D88,DB!A:I,9,0),"")</f>
        <v/>
      </c>
    </row>
  </sheetData>
  <dataValidations count="2">
    <dataValidation allowBlank="1" showInputMessage="1" showErrorMessage="1" sqref="E1" xr:uid="{9E1BC488-8814-4F8A-8DBE-742B3278AB71}"/>
    <dataValidation type="list" allowBlank="1" showInputMessage="1" showErrorMessage="1" sqref="E2:E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2025-11-17T13:22:17Z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