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80" documentId="120_S{2AC9BD13-BADA-5192-A53E-5A8FF88502F6}" xr6:coauthVersionLast="47" xr6:coauthVersionMax="47" xr10:uidLastSave="{81B48BBC-C076-439E-B798-1837E7E4525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<sst xmlns="http://schemas.openxmlformats.org/spreadsheetml/2006/main" count="181528" uniqueCount="39142">
  <si>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</si>
  <si>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</si>
  <si>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</si>
  <si>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</si>
  <si>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</si>
  <si>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</si>
  <si>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</si>
  <si>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</si>
  <si>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</si>
  <si>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</si>
  <si>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</si>
  <si>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</si>
  <si>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</si>
  <si>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</si>
  <si>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</si>
  <si>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</si>
  <si>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</si>
  <si>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</si>
  <si>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</si>
  <si>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</si>
  <si>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</si>
  <si>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</si>
  <si>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</si>
  <si>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</si>
  <si>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</si>
  <si>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</si>
  <si>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</si>
  <si>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</si>
  <si>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</si>
  <si>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</si>
  <si>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</si>
  <si>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</si>
  <si>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</si>
  <si>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</si>
  <si>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</si>
  <si>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</si>
  <si>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</si>
  <si>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</si>
  <si>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</si>
  <si>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</si>
  <si>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</si>
  <si>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</si>
  <si>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</si>
  <si>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</si>
  <si>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</si>
  <si>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</si>
  <si>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</si>
  <si>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</si>
  <si>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</si>
  <si>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</si>
  <si>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</si>
  <si>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</si>
  <si>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</si>
  <si>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</si>
  <si>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</si>
  <si>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</si>
  <si>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</si>
  <si>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</si>
  <si>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</si>
  <si>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</si>
  <si>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</si>
  <si>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</si>
  <si>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</si>
  <si>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</si>
  <si>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</si>
  <si>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</si>
  <si>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</si>
  <si>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</si>
  <si>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</si>
  <si>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</si>
  <si>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</si>
  <si>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</si>
  <si>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</si>
  <si>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</si>
  <si>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</si>
  <si>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</si>
  <si>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</si>
  <si>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</si>
  <si>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</si>
  <si>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</si>
  <si>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</si>
  <si>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</si>
  <si>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</si>
  <si>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</si>
  <si>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</si>
  <si>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</si>
  <si>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</si>
  <si>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</si>
  <si>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</si>
  <si>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</si>
  <si>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</si>
  <si>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</si>
  <si>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</si>
  <si>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</si>
  <si>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</si>
  <si>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</si>
  <si>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</si>
  <si>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</si>
  <si>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</si>
  <si>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</si>
  <si>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</si>
  <si>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</si>
  <si>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</si>
  <si>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</si>
  <si>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</si>
  <si>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</si>
  <si>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</si>
  <si>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</si>
  <si>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</si>
  <si>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</si>
  <si>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</si>
  <si>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</si>
  <si>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</si>
  <si>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</si>
  <si>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</si>
  <si>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</si>
  <si>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</si>
  <si>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</si>
  <si>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</si>
  <si>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</si>
  <si>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</si>
  <si>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</si>
  <si>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</si>
  <si>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</si>
  <si>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</si>
  <si>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</si>
  <si>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</si>
  <si>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</si>
  <si>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</si>
  <si>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</si>
  <si>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</si>
  <si>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</si>
  <si>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</si>
  <si>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</si>
  <si>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</si>
  <si>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</si>
  <si>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</si>
  <si>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</si>
  <si>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</si>
  <si>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</si>
  <si>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</si>
  <si>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</si>
  <si>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</si>
  <si>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</si>
  <si>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</si>
  <si>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</si>
  <si>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</si>
  <si>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</si>
  <si>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</si>
  <si>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</si>
  <si>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</si>
  <si>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</si>
  <si>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</si>
  <si>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</si>
  <si>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</si>
  <si>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</si>
  <si>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</si>
  <si>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</si>
  <si>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</si>
  <si>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</si>
  <si>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</si>
  <si>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</si>
  <si>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</si>
  <si>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</si>
  <si>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</si>
  <si>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</si>
  <si>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</si>
  <si>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</si>
  <si>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</si>
  <si>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</si>
  <si>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</si>
  <si>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</si>
  <si>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</si>
  <si>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</si>
  <si>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</si>
  <si>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</si>
  <si>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</si>
  <si>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</si>
  <si>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</si>
  <si>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</si>
  <si>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</si>
  <si>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</si>
  <si>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</si>
  <si>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</si>
  <si>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</si>
  <si>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</si>
  <si>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</si>
  <si>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</si>
  <si>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</si>
  <si>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</si>
  <si>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</si>
  <si>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</si>
  <si>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</si>
  <si>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</si>
  <si>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</si>
  <si>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</si>
  <si>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</si>
  <si>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</si>
  <si>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</si>
  <si>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</si>
  <si>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</si>
  <si>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</si>
  <si>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</si>
  <si>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</si>
  <si>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</si>
  <si>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</si>
  <si>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</si>
  <si>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</si>
  <si>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</si>
  <si>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</si>
  <si>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</si>
  <si>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</si>
  <si>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</si>
  <si>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</si>
  <si>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</si>
  <si>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</si>
  <si>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</si>
  <si>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</si>
  <si>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</si>
  <si>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</si>
  <si>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</si>
  <si>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</si>
  <si>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</si>
  <si>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</si>
  <si>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</si>
  <si>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</si>
  <si>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</si>
  <si>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</si>
  <si>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</si>
  <si>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</si>
  <si>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</si>
  <si>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</si>
  <si>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</si>
  <si>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</si>
  <si>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</si>
  <si>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</si>
  <si>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</si>
  <si>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</si>
  <si>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</si>
  <si>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</si>
  <si>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</si>
  <si>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</si>
  <si>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</si>
  <si>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</si>
  <si>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</si>
  <si>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</si>
  <si>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</si>
  <si>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</si>
  <si>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</si>
  <si>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</si>
  <si>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</si>
  <si>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</si>
  <si>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</si>
  <si>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</si>
  <si>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</si>
  <si>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</si>
  <si>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</si>
  <si>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</si>
  <si>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</si>
  <si>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</si>
  <si>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</si>
  <si>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</si>
  <si>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</si>
  <si>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</si>
  <si>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</si>
  <si>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</si>
  <si>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</si>
  <si>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</si>
  <si>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</si>
  <si>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</si>
  <si>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</si>
  <si>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</si>
  <si>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</si>
  <si>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</si>
  <si>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</si>
  <si>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</si>
  <si>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</si>
  <si>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</si>
  <si>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</si>
  <si>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</si>
  <si>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</si>
  <si>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</si>
  <si>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</si>
  <si>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</si>
  <si>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</si>
  <si>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</si>
  <si>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</si>
  <si>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</si>
  <si>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</si>
  <si>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</si>
  <si>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</si>
  <si>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</si>
  <si>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</si>
  <si>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</si>
  <si>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</si>
  <si>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</si>
  <si>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</si>
  <si>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</si>
  <si>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</si>
  <si>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</si>
  <si>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</si>
  <si>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</si>
  <si>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</si>
  <si>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</si>
  <si>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</si>
  <si>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</si>
  <si>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</si>
  <si>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</si>
  <si>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</si>
  <si>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</si>
  <si>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</si>
  <si>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</si>
  <si>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</si>
  <si>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</si>
  <si>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</si>
  <si>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</si>
  <si>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</si>
  <si>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</si>
  <si>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</si>
  <si>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</si>
  <si>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</si>
  <si>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</si>
  <si>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</si>
  <si>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</si>
  <si>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</si>
  <si>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</si>
  <si>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</si>
  <si>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</si>
  <si>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</si>
  <si>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</si>
  <si>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</si>
  <si>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</si>
  <si>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</si>
  <si>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</si>
  <si>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</si>
  <si>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</si>
  <si>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</si>
  <si>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</si>
  <si>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</si>
  <si>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</si>
  <si>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</si>
  <si>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</si>
  <si>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</si>
  <si>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</si>
  <si>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</si>
  <si>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</si>
  <si>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</si>
  <si>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</si>
  <si>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</si>
  <si>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</si>
  <si>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</si>
  <si>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</si>
  <si>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</si>
  <si>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</si>
  <si>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</si>
  <si>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</si>
  <si>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</si>
  <si>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</si>
  <si>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</si>
  <si>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</si>
  <si>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</si>
  <si>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</si>
  <si>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</si>
  <si>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</si>
  <si>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</si>
  <si>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</si>
  <si>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</si>
  <si>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</si>
  <si>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</si>
  <si>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</si>
  <si>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</si>
  <si>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</si>
  <si>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</si>
  <si>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</si>
  <si>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</si>
  <si>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</si>
  <si>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</si>
  <si>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</si>
  <si>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</si>
  <si>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</si>
  <si>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</si>
  <si>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</si>
  <si>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</si>
  <si>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</si>
  <si>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</si>
  <si>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</si>
  <si>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</si>
  <si>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</si>
  <si>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</si>
  <si>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</si>
  <si>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</si>
  <si>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</si>
  <si>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</si>
  <si>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</si>
  <si>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</si>
  <si>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</si>
  <si>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</si>
  <si>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</si>
  <si>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</si>
  <si>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</si>
  <si>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</si>
  <si>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</si>
  <si>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</si>
  <si>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</si>
  <si>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</si>
  <si>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</si>
  <si>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</si>
  <si>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</si>
  <si>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</si>
  <si>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</si>
  <si>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</si>
  <si>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</si>
  <si>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</si>
  <si>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</si>
  <si>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</si>
  <si>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</si>
  <si>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</si>
  <si>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</si>
  <si>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</si>
  <si>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</si>
  <si>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</si>
  <si>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</si>
  <si>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</si>
  <si>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</si>
  <si>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</si>
  <si>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</si>
  <si>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</si>
  <si>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</si>
  <si>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</si>
  <si>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</si>
  <si>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</si>
  <si>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</si>
  <si>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</si>
  <si>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</si>
  <si>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</si>
  <si>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</si>
  <si>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</si>
  <si>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</si>
  <si>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</si>
  <si>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</si>
  <si>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</si>
  <si>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</si>
  <si>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</si>
  <si>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</si>
  <si>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</si>
  <si>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</si>
  <si>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</si>
  <si>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</si>
  <si>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</si>
  <si>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</si>
  <si>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</si>
  <si>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</si>
  <si>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</si>
  <si>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</si>
  <si>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</si>
  <si>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</si>
  <si>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</si>
  <si>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</si>
  <si>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</si>
  <si>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</si>
  <si>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</si>
  <si>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</si>
  <si>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</si>
  <si>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</si>
  <si>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</si>
  <si>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</si>
  <si>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</si>
  <si>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</si>
  <si>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</si>
  <si>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</si>
  <si>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</si>
  <si>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</si>
  <si>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</si>
  <si>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</si>
  <si>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</si>
  <si>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</si>
  <si>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</si>
  <si>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</si>
  <si>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</si>
  <si>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</si>
  <si>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</si>
  <si>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</si>
  <si>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</si>
  <si>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</si>
  <si>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</si>
  <si>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</si>
  <si>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</si>
  <si>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</si>
  <si>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</si>
  <si>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</si>
  <si>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</si>
  <si>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</si>
  <si>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</si>
  <si>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</si>
  <si>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</si>
  <si>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</si>
  <si>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</si>
  <si>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</si>
  <si>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</si>
  <si>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</si>
  <si>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</si>
  <si>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</si>
  <si>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</si>
  <si>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</si>
  <si>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</si>
  <si>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</si>
  <si>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</si>
  <si>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</si>
  <si>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</si>
  <si>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</si>
  <si>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</si>
  <si>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</si>
  <si>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</si>
  <si>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</si>
  <si>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</si>
  <si>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</si>
  <si>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</si>
  <si>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</si>
  <si>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</si>
  <si>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</si>
  <si>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</si>
  <si>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</si>
  <si>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</si>
  <si>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</si>
  <si>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</si>
  <si>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</si>
  <si>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</si>
  <si>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</si>
  <si>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</si>
  <si>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</si>
  <si>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</si>
  <si>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</si>
  <si>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</si>
  <si>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</si>
  <si>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</si>
  <si>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</si>
  <si>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</si>
  <si>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</si>
  <si>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</si>
  <si>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</si>
  <si>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</si>
  <si>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</si>
  <si>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</si>
  <si>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</si>
  <si>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</si>
  <si>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</si>
  <si>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</si>
  <si>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</si>
  <si>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</si>
  <si>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</si>
  <si>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</si>
  <si>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</si>
  <si>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</si>
  <si>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</si>
  <si>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</si>
  <si>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</si>
  <si>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</si>
  <si>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</si>
  <si>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</si>
  <si>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</si>
  <si>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</si>
  <si>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</si>
  <si>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</si>
  <si>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</si>
  <si>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</si>
  <si>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</si>
  <si>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</si>
  <si>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</si>
  <si>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</si>
  <si>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</si>
  <si>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</si>
  <si>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</si>
  <si>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</si>
  <si>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</si>
  <si>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</si>
  <si>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</si>
  <si>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</si>
  <si>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</si>
  <si>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</si>
  <si>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</si>
  <si>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</si>
  <si>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</si>
  <si>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</si>
  <si>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</si>
  <si>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</si>
  <si>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</si>
  <si>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</si>
  <si>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</si>
  <si>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</si>
  <si>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</si>
  <si>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</si>
  <si>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</si>
  <si>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</si>
  <si>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</si>
  <si>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</si>
  <si>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</si>
  <si>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</si>
  <si>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</si>
  <si>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</si>
  <si>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</si>
  <si>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</si>
  <si>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</si>
  <si>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</si>
  <si>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</si>
  <si>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</si>
  <si>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</si>
  <si>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</si>
  <si>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</si>
  <si>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</si>
  <si>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</si>
  <si>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</si>
  <si>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</si>
  <si>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</si>
  <si>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</si>
  <si>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</si>
  <si>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</si>
  <si>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</si>
  <si>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</si>
  <si>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</si>
  <si>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</si>
  <si>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</si>
  <si>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</si>
  <si>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</si>
  <si>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</si>
  <si>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</si>
  <si>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</si>
  <si>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</si>
  <si>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</si>
  <si>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</si>
  <si>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</si>
  <si>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</si>
  <si>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</si>
  <si>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</si>
  <si>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</si>
  <si>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</si>
  <si>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</si>
  <si>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</si>
  <si>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</si>
  <si>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</si>
  <si>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</si>
  <si>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</si>
  <si>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</si>
  <si>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</si>
  <si>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</si>
  <si>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</si>
  <si>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</si>
  <si>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</si>
  <si>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</si>
  <si>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</si>
  <si>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</si>
  <si>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</si>
  <si>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</si>
  <si>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</si>
  <si>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</si>
  <si>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</si>
  <si>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</si>
  <si>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</si>
  <si>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</si>
  <si>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</si>
  <si>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</si>
  <si>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</si>
  <si>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</si>
  <si>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</si>
  <si>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</si>
  <si>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</si>
  <si>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</si>
  <si>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</si>
  <si>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</si>
  <si>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</si>
  <si>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</si>
  <si>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</si>
  <si>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</si>
  <si>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</si>
  <si>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</si>
  <si>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</si>
  <si>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</si>
  <si>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</si>
  <si>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</si>
  <si>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</si>
  <si>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</si>
  <si>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</si>
  <si>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</si>
  <si>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</si>
  <si>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</si>
  <si>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</si>
  <si>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</si>
  <si>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</si>
  <si>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</si>
  <si>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</si>
  <si>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</si>
  <si>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</si>
  <si>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</si>
  <si>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</si>
  <si>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</si>
  <si>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</si>
  <si>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</si>
  <si>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</si>
  <si>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</si>
  <si>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</si>
  <si>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</si>
  <si>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</si>
  <si>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</si>
  <si>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</si>
  <si>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</si>
  <si>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</si>
  <si>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</si>
  <si>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</si>
  <si>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</si>
  <si>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</si>
  <si>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</si>
  <si>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</si>
  <si>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</si>
  <si>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</si>
  <si>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</si>
  <si>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</si>
  <si>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</si>
  <si>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</si>
  <si>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</si>
  <si>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</si>
  <si>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</si>
  <si>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</si>
  <si>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</si>
  <si>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</si>
  <si>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</si>
  <si>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</si>
  <si>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</si>
  <si>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</si>
  <si>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</si>
  <si>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</si>
  <si>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</si>
  <si>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</si>
  <si>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</si>
  <si>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</si>
  <si>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</si>
  <si>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</si>
  <si>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</si>
  <si>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</si>
  <si>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</si>
  <si>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</si>
  <si>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</si>
  <si>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</si>
  <si>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</si>
  <si>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</si>
  <si>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</si>
  <si>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</si>
  <si>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</si>
  <si>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</si>
  <si>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</si>
  <si>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</si>
  <si>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</si>
  <si>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</si>
  <si>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</si>
  <si>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</si>
  <si>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</si>
  <si>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</si>
  <si>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</si>
  <si>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</si>
  <si>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</si>
  <si>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</si>
  <si>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</si>
  <si>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</si>
  <si>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</si>
  <si>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</si>
  <si>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</si>
  <si>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</si>
  <si>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</si>
  <si>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</si>
  <si>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</si>
  <si>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</si>
  <si>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</si>
  <si>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</si>
  <si>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</si>
  <si>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</si>
  <si>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</si>
  <si>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</si>
  <si>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</si>
  <si>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</si>
  <si>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</si>
  <si>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</si>
  <si>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</si>
  <si>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</si>
  <si>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</si>
  <si>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</si>
  <si>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</si>
  <si>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</si>
  <si>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</si>
  <si>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</si>
  <si>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</si>
  <si>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</si>
  <si>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</si>
  <si>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</si>
  <si>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</si>
  <si>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</si>
  <si>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</si>
  <si>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</si>
  <si>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</si>
  <si>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</si>
  <si>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</si>
  <si>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</si>
  <si>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</si>
  <si>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</si>
  <si>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</si>
  <si>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</si>
  <si>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</si>
  <si>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</si>
  <si>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</si>
  <si>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</si>
  <si>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</si>
  <si>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</si>
  <si>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</si>
  <si>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</si>
  <si>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</si>
  <si>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</si>
  <si>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</si>
  <si>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</si>
  <si>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</si>
  <si>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</si>
  <si>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</si>
  <si>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</si>
  <si>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</si>
  <si>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</si>
  <si>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</si>
  <si>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</si>
  <si>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</si>
  <si>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</si>
  <si>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</si>
  <si>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</si>
  <si>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</si>
  <si>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</si>
  <si>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</si>
  <si>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</si>
  <si>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</si>
  <si>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</si>
  <si>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</si>
  <si>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</si>
  <si>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</si>
  <si>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</si>
  <si>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</si>
  <si>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</si>
  <si>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</si>
  <si>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</si>
  <si>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</si>
  <si>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</si>
  <si>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</si>
  <si>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</si>
  <si>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</si>
  <si>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</si>
  <si>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</si>
  <si>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</si>
  <si>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</si>
  <si>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</si>
  <si>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</si>
  <si>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</si>
  <si>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</si>
  <si>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</si>
  <si>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</si>
  <si>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</si>
  <si>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</si>
  <si>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</si>
  <si>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</si>
  <si>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</si>
  <si>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</si>
  <si>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</si>
  <si>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</si>
  <si>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</si>
  <si>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</si>
  <si>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</si>
  <si>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</si>
  <si>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</si>
  <si>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</si>
  <si>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</si>
  <si>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</si>
  <si>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</si>
  <si>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</si>
  <si>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</si>
  <si>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</si>
  <si>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</si>
  <si>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</si>
  <si>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</si>
  <si>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</si>
  <si>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</si>
  <si>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</si>
  <si>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</si>
  <si>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</si>
  <si>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</si>
  <si>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</si>
  <si>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</si>
  <si>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</si>
  <si>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</si>
  <si>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</si>
  <si>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</si>
  <si>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</si>
  <si>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</si>
  <si>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</si>
  <si>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</si>
  <si>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</si>
  <si>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</si>
  <si>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</si>
  <si>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</si>
  <si>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</si>
  <si>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</si>
  <si>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</si>
  <si>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</si>
  <si>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</si>
  <si>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</si>
  <si>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</si>
  <si>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</si>
  <si>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</si>
  <si>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</si>
  <si>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</si>
  <si>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</si>
  <si>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</si>
  <si>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</si>
  <si>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</si>
  <si>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</si>
  <si>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</si>
  <si>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</si>
  <si>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</si>
  <si>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</si>
  <si>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</si>
  <si>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</si>
  <si>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</si>
  <si>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</si>
  <si>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</si>
  <si>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</si>
  <si>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</si>
  <si>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</si>
  <si>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</si>
  <si>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</si>
  <si>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</si>
  <si>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</si>
  <si>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</si>
  <si>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</si>
  <si>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</si>
  <si>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</si>
  <si>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</si>
  <si>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</si>
  <si>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</si>
  <si>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</si>
  <si>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</si>
  <si>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</si>
  <si>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</si>
  <si>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</si>
  <si>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</si>
  <si>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</si>
  <si>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</si>
  <si>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</si>
  <si>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</si>
  <si>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</si>
  <si>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</si>
  <si>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</si>
  <si>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</si>
  <si>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</si>
  <si>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</si>
  <si>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</si>
  <si>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</si>
  <si>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</si>
  <si>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</si>
  <si>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</si>
  <si>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</si>
  <si>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</si>
  <si>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</si>
  <si>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</si>
  <si>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</si>
  <si>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</si>
  <si>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</si>
  <si>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</si>
  <si>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</si>
  <si>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</si>
  <si>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</si>
  <si>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</si>
  <si>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</si>
  <si>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</si>
  <si>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</si>
  <si>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</si>
  <si>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</si>
  <si>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</si>
  <si>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</si>
  <si>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</si>
  <si>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</si>
  <si>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</si>
  <si>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</si>
  <si>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</si>
  <si>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</si>
  <si>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</si>
  <si>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</si>
  <si>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</si>
  <si>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</si>
  <si>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</si>
  <si>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</si>
  <si>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</si>
  <si>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</si>
  <si>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</si>
  <si>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</si>
  <si>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</si>
  <si>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</si>
  <si>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</si>
  <si>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</si>
  <si>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</si>
  <si>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</si>
  <si>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</si>
  <si>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</si>
  <si>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</si>
  <si>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</si>
  <si>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</si>
  <si>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</si>
  <si>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</si>
  <si>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</si>
  <si>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</si>
  <si>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</si>
  <si>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</si>
  <si>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</si>
  <si>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</si>
  <si>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</si>
  <si>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</si>
  <si>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</si>
  <si>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</si>
  <si>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</si>
  <si>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</si>
  <si>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</si>
  <si>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</si>
  <si>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</si>
  <si>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</si>
  <si>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</si>
  <si>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</si>
  <si>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</si>
  <si>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</si>
  <si>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</si>
  <si>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</si>
  <si>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</si>
  <si>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</si>
  <si>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</si>
  <si>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</si>
  <si>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</si>
  <si>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</si>
  <si>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</si>
  <si>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</si>
  <si>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</si>
  <si>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</si>
  <si>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</si>
  <si>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</si>
  <si>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</si>
  <si>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</si>
  <si>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</si>
  <si>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</si>
  <si>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</si>
  <si>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</si>
  <si>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</si>
  <si>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</si>
  <si>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</si>
  <si>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</si>
  <si>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</si>
  <si>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</si>
  <si>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</si>
  <si>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</si>
  <si>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</si>
  <si>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</si>
  <si>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</si>
  <si>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</si>
  <si>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</si>
  <si>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</si>
  <si>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</si>
  <si>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</si>
  <si>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</si>
  <si>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</si>
  <si>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</si>
  <si>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</si>
  <si>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</si>
  <si>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</si>
  <si>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</si>
  <si>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</si>
  <si>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</si>
  <si>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</si>
  <si>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</si>
  <si>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</si>
  <si>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</si>
  <si>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</si>
  <si>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</si>
  <si>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</si>
  <si>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</si>
  <si>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</si>
  <si>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</si>
  <si>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</si>
  <si>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</si>
  <si>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</si>
  <si>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</si>
  <si>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</si>
  <si>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</si>
  <si>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</si>
  <si>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</si>
  <si>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</si>
  <si>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</si>
  <si>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</si>
  <si>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</si>
  <si>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</si>
  <si>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</si>
  <si>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</si>
  <si>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</si>
  <si>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</si>
  <si>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</si>
  <si>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</si>
  <si>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</si>
  <si>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</si>
  <si>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</si>
  <si>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</si>
  <si>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</si>
  <si>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</si>
  <si>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</si>
  <si>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</si>
  <si>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</si>
  <si>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</si>
  <si>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</si>
  <si>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</si>
  <si>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</si>
  <si>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</si>
  <si>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</si>
  <si>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</si>
  <si>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</si>
  <si>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</si>
  <si>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</si>
  <si>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</si>
  <si>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</si>
  <si>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</si>
  <si>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</si>
  <si>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</si>
  <si>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</si>
  <si>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</si>
  <si>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</si>
  <si>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</si>
  <si>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</si>
  <si>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</si>
  <si>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</si>
  <si>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</si>
  <si>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</si>
  <si>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</si>
  <si>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</si>
  <si>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</si>
  <si>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</si>
  <si>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</si>
  <si>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</si>
  <si>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</si>
  <si>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</si>
  <si>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</si>
  <si>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</si>
  <si>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</si>
  <si>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</si>
  <si>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</si>
  <si>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</si>
  <si>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</si>
  <si>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</si>
  <si>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</si>
  <si>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</si>
  <si>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</si>
  <si>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</si>
  <si>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</si>
  <si>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</si>
  <si>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</si>
  <si>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</si>
  <si>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</si>
  <si>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</si>
  <si>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</si>
  <si>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</si>
  <si>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</si>
  <si>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</si>
  <si>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</si>
  <si>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</si>
  <si>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</si>
  <si>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</si>
  <si>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</si>
  <si>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</si>
  <si>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</si>
  <si>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</si>
  <si>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</si>
  <si>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</si>
  <si>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</si>
  <si>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</si>
  <si>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</si>
  <si>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</si>
  <si>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</si>
  <si>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</si>
  <si>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</si>
  <si>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</si>
  <si>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</si>
  <si>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</si>
  <si>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</si>
  <si>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</si>
  <si>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</si>
  <si>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</si>
  <si>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</si>
  <si>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</si>
  <si>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</si>
  <si>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</si>
  <si>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</si>
  <si>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</si>
  <si>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</si>
  <si>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</si>
  <si>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</si>
  <si>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</si>
  <si>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</si>
  <si>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</si>
  <si>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</si>
  <si>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</si>
  <si>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</si>
  <si>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</si>
  <si>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</si>
  <si>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</si>
  <si>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</si>
  <si>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</si>
  <si>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</si>
  <si>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</si>
  <si>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</si>
  <si>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</si>
  <si>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</si>
  <si>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</si>
  <si>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</si>
  <si>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</si>
  <si>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</si>
  <si>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</si>
  <si>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</si>
  <si>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</si>
  <si>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</si>
  <si>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</si>
  <si>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</si>
  <si>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</si>
  <si>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</si>
  <si>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</si>
  <si>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</si>
  <si>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</si>
  <si>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</si>
  <si>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</si>
  <si>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</si>
  <si>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</si>
  <si>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</si>
  <si>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</si>
  <si>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</si>
  <si>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</si>
  <si>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</si>
  <si>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</si>
  <si>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</si>
  <si>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</si>
  <si>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</si>
  <si>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</si>
  <si>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</si>
  <si>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</si>
  <si>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</si>
  <si>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</si>
  <si>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</si>
  <si>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</si>
  <si>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</si>
  <si>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</si>
  <si>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</si>
  <si>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</si>
  <si>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</si>
  <si>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</si>
  <si>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</si>
  <si>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</si>
  <si>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</si>
  <si>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</si>
  <si>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</si>
  <si>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</si>
  <si>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</si>
  <si>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</si>
  <si>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</si>
  <si>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</si>
  <si>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</si>
  <si>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</si>
  <si>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</si>
  <si>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</si>
  <si>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</si>
  <si>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</si>
  <si>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</si>
  <si>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</si>
  <si>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</si>
  <si>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</si>
  <si>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</si>
  <si>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</si>
  <si>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</si>
  <si>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</si>
  <si>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</si>
  <si>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</si>
  <si>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</si>
  <si>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</si>
  <si>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</si>
  <si>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</si>
  <si>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</si>
  <si>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</si>
  <si>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</si>
  <si>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</si>
  <si>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</si>
  <si>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</si>
  <si>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</si>
  <si>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</si>
  <si>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</si>
  <si>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</si>
  <si>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</si>
  <si>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</si>
  <si>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</si>
  <si>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</si>
  <si>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</si>
  <si>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</si>
  <si>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</si>
  <si>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</si>
  <si>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</si>
  <si>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</si>
  <si>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</si>
  <si>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</si>
  <si>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</si>
  <si>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</si>
  <si>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</si>
  <si>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</si>
  <si>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</si>
  <si>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</si>
  <si>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</si>
  <si>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</si>
  <si>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</si>
  <si>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</si>
  <si>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</si>
  <si>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</si>
  <si>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</si>
  <si>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</si>
  <si>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</si>
  <si>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</si>
  <si>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</si>
  <si>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</si>
  <si>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</si>
  <si>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</si>
  <si>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</si>
  <si>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</si>
  <si>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</si>
  <si>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</si>
  <si>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</si>
  <si>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</si>
  <si>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</si>
  <si>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</si>
  <si>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</si>
  <si>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</si>
  <si>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</si>
  <si>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</si>
  <si>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</si>
  <si>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</si>
  <si>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</si>
  <si>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</si>
  <si>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</si>
  <si>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</si>
  <si>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</si>
  <si>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</si>
  <si>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</si>
  <si>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</si>
  <si>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</si>
  <si>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</si>
  <si>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</si>
  <si>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</si>
  <si>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</si>
  <si>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</si>
  <si>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</si>
  <si>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</si>
  <si>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</si>
  <si>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</si>
  <si>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</si>
  <si>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</si>
  <si>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</si>
  <si>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</si>
  <si>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</si>
  <si>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</si>
  <si>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</si>
  <si>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</si>
  <si>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</si>
  <si>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</si>
  <si>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</si>
  <si>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</si>
  <si>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</si>
  <si>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</si>
  <si>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</si>
  <si>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</si>
  <si>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</si>
  <si>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</si>
  <si>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</si>
  <si>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</si>
  <si>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</si>
  <si>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</si>
  <si>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</si>
  <si>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</si>
  <si>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</si>
  <si>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</si>
  <si>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</si>
  <si>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</si>
  <si>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</si>
  <si>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</si>
  <si>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</si>
  <si>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</si>
  <si>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</si>
  <si>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</si>
  <si>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</si>
  <si>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</si>
  <si>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</si>
  <si>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</si>
  <si>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</si>
  <si>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</si>
  <si>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</si>
  <si>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</si>
  <si>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</si>
  <si>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</si>
  <si>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</si>
  <si>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</si>
  <si>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</si>
  <si>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</si>
  <si>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</si>
  <si>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</si>
  <si>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</si>
  <si>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</si>
  <si>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</si>
  <si>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</si>
  <si>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</si>
  <si>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</si>
  <si>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</si>
  <si>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</si>
  <si>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</si>
  <si>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</si>
  <si>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</si>
  <si>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</si>
  <si>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</si>
  <si>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</si>
  <si>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</si>
  <si>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</si>
  <si>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</si>
  <si>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</si>
  <si>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</si>
  <si>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</si>
  <si>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</si>
  <si>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</si>
  <si>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</si>
  <si>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</si>
  <si>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</si>
  <si>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</si>
  <si>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</si>
  <si>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</si>
  <si>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</si>
  <si>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</si>
  <si>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</si>
  <si>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</si>
  <si>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</si>
  <si>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</si>
  <si>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</si>
  <si>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</si>
  <si>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</si>
  <si>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</si>
  <si>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</si>
  <si>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</si>
  <si>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</si>
  <si>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</si>
  <si>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</si>
  <si>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</si>
  <si>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</si>
  <si>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</si>
  <si>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</si>
  <si>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</si>
  <si>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</si>
  <si>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</si>
  <si>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</si>
  <si>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</si>
  <si>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</si>
  <si>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</si>
  <si>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</si>
  <si>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</si>
  <si>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</si>
  <si>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</si>
  <si>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</si>
  <si>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</si>
  <si>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</si>
  <si>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</si>
  <si>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</si>
  <si>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</si>
  <si>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</si>
  <si>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</si>
  <si>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</si>
  <si>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</si>
  <si>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</si>
  <si>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</si>
  <si>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</si>
  <si>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</si>
  <si>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</si>
  <si>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</si>
  <si>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</si>
  <si>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</si>
  <si>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</si>
  <si>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</si>
  <si>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</si>
  <si>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</si>
  <si>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</si>
  <si>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</si>
  <si>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</si>
  <si>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</si>
  <si>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</si>
  <si>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</si>
  <si>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</si>
  <si>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</si>
  <si>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</si>
  <si>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</si>
  <si>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</si>
  <si>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</si>
  <si>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</si>
  <si>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</si>
  <si>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</si>
  <si>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</si>
  <si>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</si>
  <si>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</si>
  <si>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</si>
  <si>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</si>
  <si>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</si>
  <si>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</si>
  <si>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</si>
  <si>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</si>
  <si>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</si>
  <si>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</si>
  <si>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</si>
  <si>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</si>
  <si>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</si>
  <si>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</si>
  <si>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</si>
  <si>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</si>
  <si>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</si>
  <si>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</si>
  <si>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</si>
  <si>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</si>
  <si>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</si>
  <si>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</si>
  <si>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</si>
  <si>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</si>
  <si>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</si>
  <si>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</si>
  <si>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</si>
  <si>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</si>
  <si>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</si>
  <si>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</si>
  <si>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</si>
  <si>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</si>
  <si>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</si>
  <si>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</si>
  <si>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</si>
  <si>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</si>
  <si>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</si>
  <si>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</si>
  <si>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</si>
  <si>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</si>
  <si>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</si>
  <si>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</si>
  <si>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</si>
  <si>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</si>
  <si>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</si>
  <si>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</si>
  <si>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</si>
  <si>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</si>
  <si>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</si>
  <si>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</si>
  <si>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</si>
  <si>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</si>
  <si>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</si>
  <si>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</si>
  <si>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</si>
  <si>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</si>
  <si>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</si>
  <si>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</si>
  <si>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</si>
  <si>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</si>
  <si>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</si>
  <si>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</si>
  <si>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</si>
  <si>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</si>
  <si>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</si>
  <si>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</si>
  <si>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</si>
  <si>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</si>
  <si>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</si>
  <si>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</si>
  <si>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</si>
  <si>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</si>
  <si>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</si>
  <si>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</si>
  <si>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</si>
  <si>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</si>
  <si>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</si>
  <si>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</si>
  <si>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</si>
  <si>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</si>
  <si>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</si>
  <si>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</si>
  <si>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</si>
  <si>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</si>
  <si>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</si>
  <si>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</si>
  <si>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</si>
  <si>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</si>
  <si>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</si>
  <si>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</si>
  <si>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</si>
  <si>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</si>
  <si>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</si>
  <si>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</si>
  <si>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</si>
  <si>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</si>
  <si>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</si>
  <si>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</si>
  <si>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</si>
  <si>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</si>
  <si>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</si>
  <si>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</si>
  <si>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</si>
  <si>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</si>
  <si>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</si>
  <si>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</si>
  <si>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</si>
  <si>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</si>
  <si>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</si>
  <si>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</si>
  <si>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</si>
  <si>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</si>
  <si>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</si>
  <si>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</si>
  <si>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</si>
  <si>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</si>
  <si>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</si>
  <si>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</si>
  <si>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</si>
  <si>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</si>
  <si>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</si>
  <si>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</si>
  <si>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</si>
  <si>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</si>
  <si>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</si>
  <si>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</si>
  <si>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</si>
  <si>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</si>
  <si>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</si>
  <si>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</si>
  <si>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</si>
  <si>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</si>
  <si>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</si>
  <si>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</si>
  <si>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</si>
  <si>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</si>
  <si>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</si>
  <si>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</si>
  <si>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</si>
  <si>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</si>
  <si>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</si>
  <si>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</si>
  <si>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</si>
  <si>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</si>
  <si>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</si>
  <si>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</si>
  <si>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</si>
  <si>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</si>
  <si>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</si>
  <si>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</si>
  <si>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</si>
  <si>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</si>
  <si>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</si>
  <si>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</si>
  <si>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</si>
  <si>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</si>
  <si>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</si>
  <si>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</si>
  <si>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</si>
  <si>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</si>
  <si>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</si>
  <si>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</si>
  <si>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</si>
  <si>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</si>
  <si>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</si>
  <si>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</si>
  <si>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</si>
  <si>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</si>
  <si>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</si>
  <si>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</si>
  <si>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</si>
  <si>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</si>
  <si>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</si>
  <si>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</si>
  <si>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</si>
  <si>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</si>
  <si>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</si>
  <si>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</si>
  <si>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</si>
  <si>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</si>
  <si>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</si>
  <si>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</si>
  <si>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</si>
  <si>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</si>
  <si>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</si>
  <si>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</si>
  <si>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</si>
  <si>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</si>
  <si>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</si>
  <si>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</si>
  <si>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</si>
  <si>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</si>
  <si>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</si>
  <si>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</si>
  <si>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</si>
  <si>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</si>
  <si>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</si>
  <si>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</si>
  <si>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</si>
  <si>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</si>
  <si>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</si>
  <si>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</si>
  <si>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</si>
  <si>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</si>
  <si>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</si>
  <si>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</si>
  <si>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</si>
  <si>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</si>
  <si>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</si>
  <si>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</si>
  <si>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</si>
  <si>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</si>
  <si>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</si>
  <si>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</si>
  <si>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</si>
  <si>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</si>
  <si>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</si>
  <si>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</si>
  <si>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</si>
  <si>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</si>
  <si>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</si>
  <si>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</si>
  <si>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</si>
  <si>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</si>
  <si>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</si>
  <si>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</si>
  <si>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</si>
  <si>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</si>
  <si>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</si>
  <si>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</si>
  <si>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</si>
  <si>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</si>
  <si>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</si>
  <si>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</si>
  <si>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</si>
  <si>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</si>
  <si>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</si>
  <si>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</si>
  <si>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</si>
  <si>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</si>
  <si>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</si>
  <si>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</si>
  <si>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</si>
  <si>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</si>
  <si>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</si>
  <si>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</si>
  <si>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</si>
  <si>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</si>
  <si>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</si>
  <si>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</si>
  <si>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</si>
  <si>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</si>
  <si>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</si>
  <si>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</si>
  <si>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</si>
  <si>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</si>
  <si>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</si>
  <si>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</si>
  <si>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</si>
  <si>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</si>
  <si>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</si>
  <si>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</si>
  <si>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</si>
  <si>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</si>
  <si>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</si>
  <si>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</si>
  <si>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</si>
  <si>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</si>
  <si>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</si>
  <si>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</si>
  <si>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</si>
  <si>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</si>
  <si>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</si>
  <si>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</si>
  <si>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</si>
  <si>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</si>
  <si>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</si>
  <si>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</si>
  <si>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</si>
  <si>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</si>
  <si>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</si>
  <si>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</si>
  <si>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</si>
  <si>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</si>
  <si>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</si>
  <si>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</si>
  <si>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</si>
  <si>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</si>
  <si>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</si>
  <si>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</si>
  <si>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</si>
  <si>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</si>
  <si>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</si>
  <si>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</si>
  <si>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</si>
  <si>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</si>
  <si>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</si>
  <si>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</si>
  <si>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</si>
  <si>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</si>
  <si>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</si>
  <si>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</si>
  <si>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</si>
  <si>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</si>
  <si>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</si>
  <si>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</si>
  <si>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</si>
  <si>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</si>
  <si>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</si>
  <si>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</si>
  <si>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</si>
  <si>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</si>
  <si>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</si>
  <si>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</si>
  <si>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</si>
  <si>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</si>
  <si>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</si>
  <si>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</si>
  <si>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</si>
  <si>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</si>
  <si>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</si>
  <si>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</si>
  <si>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</si>
  <si>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</si>
  <si>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</si>
  <si>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</si>
  <si>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</si>
  <si>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</si>
  <si>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</si>
  <si>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</si>
  <si>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</si>
  <si>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</si>
  <si>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</si>
  <si>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</si>
  <si>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</si>
  <si>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</si>
  <si>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</si>
  <si>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</si>
  <si>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</si>
  <si>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</si>
  <si>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</si>
  <si>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</si>
  <si>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</si>
  <si>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</si>
  <si>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</si>
  <si>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</si>
  <si>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</si>
  <si>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</si>
  <si>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</si>
  <si>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</si>
  <si>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</si>
  <si>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</si>
  <si>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</si>
  <si>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</si>
  <si>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</si>
  <si>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</si>
  <si>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</si>
  <si>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</si>
  <si>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</si>
  <si>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</si>
  <si>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</si>
  <si>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</si>
  <si>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</si>
  <si>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</si>
  <si>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</si>
  <si>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</si>
  <si>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</si>
  <si>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</si>
  <si>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</si>
  <si>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</si>
  <si>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</si>
  <si>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</si>
  <si>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</si>
  <si>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</si>
  <si>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</si>
  <si>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</si>
  <si>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</si>
  <si>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</si>
  <si>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</si>
  <si>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</si>
  <si>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</si>
  <si>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</si>
  <si>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</si>
  <si>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</si>
  <si>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</si>
  <si>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</si>
  <si>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</si>
  <si>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</si>
  <si>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</si>
  <si>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</si>
  <si>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</si>
  <si>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</si>
  <si>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</si>
  <si>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</si>
  <si>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</si>
  <si>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</si>
  <si>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</si>
  <si>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</si>
  <si>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</si>
  <si>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</si>
  <si>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</si>
  <si>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</si>
  <si>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</si>
  <si>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</si>
  <si>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</si>
  <si>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</si>
  <si>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</si>
  <si>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</si>
  <si>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</si>
  <si>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</si>
  <si>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</si>
  <si>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</si>
  <si>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</si>
  <si>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</si>
  <si>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</si>
  <si>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</si>
  <si>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</si>
  <si>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</si>
  <si>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</si>
  <si>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</si>
  <si>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</si>
  <si>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</si>
  <si>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</si>
  <si>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</si>
  <si>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</si>
  <si>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</si>
  <si>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</si>
  <si>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</si>
  <si>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</si>
  <si>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</si>
  <si>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</si>
  <si>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</si>
  <si>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</si>
  <si>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</si>
  <si>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</si>
  <si>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</si>
  <si>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</si>
  <si>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</si>
  <si>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</si>
  <si>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</si>
  <si>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</si>
  <si>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</si>
  <si>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</si>
  <si>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</si>
  <si>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</si>
  <si>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</si>
  <si>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</si>
  <si>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</si>
  <si>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</si>
  <si>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</si>
  <si>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</si>
  <si>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</si>
  <si>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</si>
  <si>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</si>
  <si>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</si>
  <si>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</si>
  <si>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</si>
  <si>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</si>
  <si>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</si>
  <si>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</si>
  <si>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</si>
  <si>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</si>
  <si>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</si>
  <si>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</si>
  <si>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</si>
  <si>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</si>
  <si>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</si>
  <si>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</si>
  <si>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</si>
  <si>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</si>
  <si>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</si>
  <si>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</si>
  <si>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</si>
  <si>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</si>
  <si>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</si>
  <si>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</si>
  <si>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</si>
  <si>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</si>
  <si>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</si>
  <si>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</si>
  <si>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</si>
  <si>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</si>
  <si>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</si>
  <si>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</si>
  <si>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</si>
  <si>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</si>
  <si>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</si>
  <si>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</si>
  <si>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</si>
  <si>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</si>
  <si>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</si>
  <si>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</si>
  <si>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</si>
  <si>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</si>
  <si>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</si>
  <si>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</si>
  <si>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</si>
  <si>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</si>
  <si>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</si>
  <si>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</si>
  <si>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</si>
  <si>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</si>
  <si>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</si>
  <si>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</si>
  <si>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</si>
  <si>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</si>
  <si>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</si>
  <si>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</si>
  <si>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</si>
  <si>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</si>
  <si>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</si>
  <si>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</si>
  <si>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</si>
  <si>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</si>
  <si>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</si>
  <si>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</si>
  <si>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</si>
  <si>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</si>
  <si>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</si>
  <si>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</si>
  <si>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</si>
  <si>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</si>
  <si>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</si>
  <si>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</si>
  <si>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</si>
  <si>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</si>
  <si>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</si>
  <si>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</si>
  <si>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</si>
  <si>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</si>
  <si>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</si>
  <si>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</si>
  <si>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</si>
  <si>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</si>
  <si>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</si>
  <si>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</si>
  <si>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</si>
  <si>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</si>
  <si>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</si>
  <si>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</si>
  <si>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</si>
  <si>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</si>
  <si>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</si>
  <si>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</si>
  <si>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</si>
  <si>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</si>
  <si>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</si>
  <si>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</si>
  <si>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</si>
  <si>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</si>
  <si>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</si>
  <si>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</si>
  <si>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</si>
  <si>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</si>
  <si>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</si>
  <si>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</si>
  <si>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</si>
  <si>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</si>
  <si>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</si>
  <si>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</si>
  <si>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</si>
  <si>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</si>
  <si>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</si>
  <si>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</si>
  <si>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</si>
  <si>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</si>
  <si>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</si>
  <si>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</si>
  <si>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</si>
  <si>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</si>
  <si>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</si>
  <si>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</si>
  <si>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</si>
  <si>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</si>
  <si>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</si>
  <si>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</si>
  <si>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</si>
  <si>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</si>
  <si>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</si>
  <si>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</si>
  <si>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</si>
  <si>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</si>
  <si>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</si>
  <si>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</si>
  <si>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</si>
  <si>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</si>
  <si>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</si>
  <si>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</si>
  <si>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</si>
  <si>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</si>
  <si>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</si>
  <si>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</si>
  <si>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</si>
  <si>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</si>
  <si>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</si>
  <si>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</si>
  <si>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</si>
  <si>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</si>
  <si>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</si>
  <si>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</si>
  <si>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</si>
  <si>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</si>
  <si>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</si>
  <si>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</si>
  <si>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</si>
  <si>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</si>
  <si>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</si>
  <si>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</si>
  <si>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</si>
  <si>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</si>
  <si>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</si>
  <si>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</si>
  <si>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</si>
  <si>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</si>
  <si>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</si>
  <si>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</si>
  <si>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</si>
  <si>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</si>
  <si>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</si>
  <si>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</si>
  <si>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</si>
  <si>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</si>
  <si>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</si>
  <si>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</si>
  <si>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</si>
  <si>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</si>
  <si>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</si>
  <si>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</si>
  <si>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</si>
  <si>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</si>
  <si>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</si>
  <si>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</si>
  <si>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</si>
  <si>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</si>
  <si>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</si>
  <si>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</si>
  <si>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</si>
  <si>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</si>
  <si>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</si>
  <si>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</si>
  <si>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</si>
  <si>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</si>
  <si>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</si>
  <si>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</si>
  <si>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</si>
  <si>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</si>
  <si>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</si>
  <si>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</si>
  <si>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</si>
  <si>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</si>
  <si>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</si>
  <si>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</si>
  <si>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</si>
  <si>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</si>
  <si>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</si>
  <si>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</si>
  <si>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</si>
  <si>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</si>
  <si>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</si>
  <si>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</si>
  <si>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</si>
  <si>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</si>
  <si>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</si>
  <si>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</si>
  <si>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</si>
  <si>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</si>
  <si>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</si>
  <si>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</si>
  <si>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</si>
  <si>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</si>
  <si>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</si>
  <si>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</si>
  <si>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</si>
  <si>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</si>
  <si>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</si>
  <si>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</si>
  <si>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</si>
  <si>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</si>
  <si>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</si>
  <si>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</si>
  <si>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</si>
  <si>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</si>
  <si>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</si>
  <si>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</si>
  <si>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</si>
  <si>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</si>
  <si>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</si>
  <si>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</si>
  <si>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</si>
  <si>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</si>
  <si>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</si>
  <si>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</si>
  <si>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</si>
  <si>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</si>
  <si>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</si>
  <si>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</si>
  <si>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</si>
  <si>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</si>
  <si>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</si>
  <si>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</si>
  <si>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</si>
  <si>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</si>
  <si>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</si>
  <si>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</si>
  <si>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</si>
  <si>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</si>
  <si>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</si>
  <si>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</si>
  <si>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</si>
  <si>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</si>
  <si>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</si>
  <si>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</si>
  <si>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</si>
  <si>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</si>
  <si>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</si>
  <si>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</si>
  <si>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</si>
  <si>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</si>
  <si>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</si>
  <si>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</si>
  <si>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</si>
  <si>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</si>
  <si>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</si>
  <si>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</si>
  <si>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</si>
  <si>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</si>
  <si>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</si>
  <si>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</si>
  <si>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</si>
  <si>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</si>
  <si>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</si>
  <si>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</si>
  <si>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</si>
  <si>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</si>
  <si>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</si>
  <si>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</si>
  <si>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</si>
  <si>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</si>
  <si>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</si>
  <si>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</si>
  <si>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</si>
  <si>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</si>
  <si>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</si>
  <si>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</si>
  <si>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</si>
  <si>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</si>
  <si>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</si>
  <si>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</si>
  <si>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</si>
  <si>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</si>
  <si>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</si>
  <si>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</si>
  <si>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</si>
  <si>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</si>
  <si>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</si>
  <si>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</si>
  <si>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</si>
  <si>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</si>
  <si>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</si>
  <si>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</si>
  <si>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</si>
  <si>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</si>
  <si>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</si>
  <si>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</si>
  <si>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</si>
  <si>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</si>
  <si>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</si>
  <si>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</si>
  <si>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</si>
  <si>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</si>
  <si>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</si>
  <si>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</si>
  <si>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</si>
  <si>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</si>
  <si>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</si>
  <si>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</si>
  <si>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</si>
  <si>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</si>
  <si>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</si>
  <si>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</si>
  <si>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</si>
  <si>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</si>
  <si>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</si>
  <si>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</si>
  <si>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</si>
  <si>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</si>
  <si>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</si>
  <si>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</si>
  <si>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</si>
  <si>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</si>
  <si>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</si>
  <si>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</si>
  <si>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</si>
  <si>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</si>
  <si>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</si>
  <si>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</si>
  <si>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</si>
  <si>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</si>
  <si>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</si>
  <si>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</si>
  <si>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</si>
  <si>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</si>
  <si>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</si>
  <si>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</si>
  <si>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</si>
  <si>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</si>
  <si>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</si>
  <si>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</si>
  <si>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</si>
  <si>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</si>
  <si>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</si>
  <si>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</si>
  <si>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</si>
  <si>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</si>
  <si>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</si>
  <si>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</si>
  <si>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</si>
  <si>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</si>
  <si>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</si>
  <si>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</si>
  <si>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</si>
  <si>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</si>
  <si>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</si>
  <si>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</si>
  <si>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</si>
  <si>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</si>
  <si>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</si>
  <si>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</si>
  <si>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</si>
  <si>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</si>
  <si>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</si>
  <si>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</si>
  <si>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</si>
  <si>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</si>
  <si>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</si>
  <si>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</si>
  <si>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</si>
  <si>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</si>
  <si>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</si>
  <si>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</si>
  <si>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</si>
  <si>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</si>
  <si>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</si>
  <si>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</si>
  <si>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</si>
  <si>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</si>
  <si>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</si>
  <si>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</si>
  <si>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</si>
  <si>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</si>
  <si>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</si>
  <si>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</si>
  <si>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</si>
  <si>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</si>
  <si>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</si>
  <si>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</si>
  <si>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</si>
  <si>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</si>
  <si>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</si>
  <si>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</si>
  <si>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</si>
  <si>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</si>
  <si>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</si>
  <si>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</si>
  <si>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</si>
  <si>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</si>
  <si>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</si>
  <si>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</si>
  <si>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</si>
  <si>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</si>
  <si>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</si>
  <si>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</si>
  <si>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</si>
  <si>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</si>
  <si>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</si>
  <si>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</si>
  <si>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</si>
  <si>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</si>
  <si>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</si>
  <si>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</si>
  <si>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</si>
  <si>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</si>
  <si>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</si>
  <si>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</si>
  <si>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</si>
  <si>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</si>
  <si>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</si>
  <si>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</si>
  <si>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</si>
  <si>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</si>
  <si>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</si>
  <si>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</si>
  <si>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</si>
  <si>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</si>
  <si>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</si>
  <si>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</si>
  <si>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</si>
  <si>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</si>
  <si>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</si>
  <si>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</si>
  <si>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</si>
  <si>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</si>
  <si>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</si>
  <si>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</si>
  <si>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</si>
  <si>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</si>
  <si>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</si>
  <si>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</si>
  <si>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</si>
  <si>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</si>
  <si>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</si>
  <si>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</si>
  <si>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</si>
  <si>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</si>
  <si>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</si>
  <si>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</si>
  <si>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</si>
  <si>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</si>
  <si>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</si>
  <si>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</si>
  <si>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</si>
  <si>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</si>
  <si>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</si>
  <si>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</si>
  <si>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</si>
  <si>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</si>
  <si>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</si>
  <si>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</si>
  <si>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</si>
  <si>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</si>
  <si>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</si>
  <si>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</si>
  <si>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</si>
  <si>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</si>
  <si>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</si>
  <si>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</si>
  <si>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</si>
  <si>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</si>
  <si>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</si>
  <si>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</si>
  <si>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</si>
  <si>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</si>
  <si>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</si>
  <si>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</si>
  <si>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</si>
  <si>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</si>
  <si>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</si>
  <si>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</si>
  <si>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</si>
  <si>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</si>
  <si>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</si>
  <si>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</si>
  <si>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</si>
  <si>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</si>
  <si>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</si>
  <si>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</si>
  <si>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</si>
  <si>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</si>
  <si>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</si>
  <si>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</si>
  <si>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</si>
  <si>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</si>
  <si>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</si>
  <si>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</si>
  <si>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</si>
  <si>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</si>
  <si>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</si>
  <si>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</si>
  <si>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</si>
  <si>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</si>
  <si>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</si>
  <si>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</si>
  <si>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</si>
  <si>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</si>
  <si>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</si>
  <si>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</si>
  <si>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</si>
  <si>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</si>
  <si>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</si>
  <si>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</si>
  <si>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</si>
  <si>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</si>
  <si>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</si>
  <si>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</si>
  <si>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</si>
  <si>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</si>
  <si>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</si>
  <si>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</si>
  <si>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</si>
  <si>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</si>
  <si>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</si>
  <si>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</si>
  <si>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</si>
  <si>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</si>
  <si>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</si>
  <si>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</si>
  <si>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</si>
  <si>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</si>
  <si>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</si>
  <si>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</si>
  <si>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</si>
  <si>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</si>
  <si>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</si>
  <si>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</si>
  <si>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</si>
  <si>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</si>
  <si>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</si>
  <si>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</si>
  <si>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</si>
  <si>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</si>
  <si>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</si>
  <si>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</si>
  <si>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</si>
  <si>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</si>
  <si>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</si>
  <si>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</si>
  <si>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</si>
  <si>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</si>
  <si>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</si>
  <si>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</si>
  <si>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</si>
  <si>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</si>
  <si>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</si>
  <si>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</si>
  <si>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</si>
  <si>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</si>
  <si>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</si>
  <si>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</si>
  <si>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</si>
  <si>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</si>
  <si>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</si>
  <si>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</si>
  <si>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</si>
  <si>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</si>
  <si>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</si>
  <si>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</si>
  <si>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</si>
  <si>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</si>
  <si>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</si>
  <si>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</si>
  <si>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</si>
  <si>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</si>
  <si>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</si>
  <si>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</si>
  <si>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</si>
  <si>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</si>
  <si>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</si>
  <si>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</si>
  <si>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</si>
  <si>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</si>
  <si>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</si>
  <si>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</si>
  <si>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</si>
  <si>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</si>
  <si>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</si>
  <si>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</si>
  <si>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</si>
  <si>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</si>
  <si>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</si>
  <si>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</si>
  <si>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</si>
  <si>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</si>
  <si>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</si>
  <si>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</si>
  <si>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</si>
  <si>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</si>
  <si>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</si>
  <si>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</si>
  <si>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</si>
  <si>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</si>
  <si>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</si>
  <si>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</si>
  <si>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</si>
  <si>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</si>
  <si>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</si>
  <si>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</si>
  <si>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</si>
  <si>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</si>
  <si>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</si>
  <si>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</si>
  <si>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</si>
  <si>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</si>
  <si>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</si>
  <si>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</si>
  <si>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</si>
  <si>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</si>
  <si>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</si>
  <si>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</si>
  <si>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</si>
  <si>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</si>
  <si>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</si>
  <si>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</si>
  <si>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</si>
  <si>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</si>
  <si>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</si>
  <si>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</si>
  <si>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</si>
  <si>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</si>
  <si>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</si>
  <si>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</si>
  <si>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</si>
  <si>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</si>
  <si>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</si>
  <si>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</si>
  <si>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</si>
  <si>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</si>
  <si>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</si>
  <si>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</si>
  <si>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</si>
  <si>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</si>
  <si>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</si>
  <si>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</si>
  <si>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</si>
  <si>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</si>
  <si>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</si>
  <si>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</si>
  <si>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</si>
  <si>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</si>
  <si>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</si>
  <si>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</si>
  <si>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</si>
  <si>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</si>
  <si>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</si>
  <si>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</si>
  <si>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</si>
  <si>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</si>
  <si>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</si>
  <si>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</si>
  <si>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</si>
  <si>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</si>
  <si>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</si>
  <si>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</si>
  <si>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</si>
  <si>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</si>
  <si>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</si>
  <si>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</si>
  <si>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</si>
  <si>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</si>
  <si>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</si>
  <si>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</si>
  <si>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</si>
  <si>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</si>
  <si>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</si>
  <si>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</si>
  <si>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</si>
  <si>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</si>
  <si>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</si>
  <si>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</si>
  <si>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</si>
  <si>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</si>
  <si>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</si>
  <si>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</si>
  <si>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</si>
  <si>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</si>
  <si>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</si>
  <si>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</si>
  <si>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</si>
  <si>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</si>
  <si>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</si>
  <si>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</si>
  <si>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</si>
  <si>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</si>
  <si>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</si>
  <si>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</si>
  <si>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</si>
  <si>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</si>
  <si>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</si>
  <si>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</si>
  <si>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</si>
  <si>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</si>
  <si>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</si>
  <si>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</si>
  <si>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</si>
  <si>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</si>
  <si>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</si>
  <si>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</si>
  <si>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</si>
  <si>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</si>
  <si>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</si>
  <si>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</si>
  <si>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</si>
  <si>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</si>
  <si>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</si>
  <si>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</si>
  <si>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</si>
  <si>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</si>
  <si>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</si>
  <si>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</si>
  <si>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</si>
  <si>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</si>
  <si>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</si>
  <si>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</si>
  <si>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</si>
  <si>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</si>
  <si>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</si>
  <si>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</si>
  <si>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</si>
  <si>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</si>
  <si>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</si>
  <si>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</si>
  <si>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</si>
  <si>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</si>
  <si>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</si>
  <si>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</si>
  <si>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</si>
  <si>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</si>
  <si>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</si>
  <si>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</si>
  <si>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</si>
  <si>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</si>
  <si>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</si>
  <si>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</si>
  <si>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</si>
  <si>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</si>
  <si>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</si>
  <si>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</si>
  <si>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</si>
  <si>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</si>
  <si>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</si>
  <si>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</si>
  <si>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</si>
  <si>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</si>
  <si>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</si>
  <si>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</si>
  <si>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</si>
  <si>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</si>
  <si>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</si>
  <si>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</si>
  <si>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</si>
  <si>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</si>
  <si>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</si>
  <si>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</si>
  <si>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</si>
  <si>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</si>
  <si>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</si>
  <si>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</si>
  <si>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</si>
  <si>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</si>
  <si>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</si>
  <si>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</si>
  <si>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</si>
  <si>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</si>
  <si>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</si>
  <si>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</si>
  <si>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</si>
  <si>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</si>
  <si>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</si>
  <si>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</si>
  <si>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</si>
  <si>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</si>
  <si>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</si>
  <si>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</si>
  <si>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</si>
  <si>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</si>
  <si>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</si>
  <si>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</si>
  <si>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</si>
  <si>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</si>
  <si>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</si>
  <si>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</si>
  <si>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</si>
  <si>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</si>
  <si>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</si>
  <si>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</si>
  <si>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</si>
  <si>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</si>
  <si>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</si>
  <si>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</si>
  <si>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</si>
  <si>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</si>
  <si>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</si>
  <si>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</si>
  <si>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</si>
  <si>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</si>
  <si>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</si>
  <si>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</si>
  <si>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</si>
  <si>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</si>
  <si>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</si>
  <si>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</si>
  <si>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</si>
  <si>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</si>
  <si>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</si>
  <si>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</si>
  <si>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</si>
  <si>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</si>
  <si>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</si>
  <si>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</si>
  <si>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</si>
  <si>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</si>
  <si>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</si>
  <si>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</si>
  <si>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</si>
  <si>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</si>
  <si>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</si>
  <si>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</si>
  <si>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</si>
  <si>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</si>
  <si>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</si>
  <si>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</si>
  <si>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</si>
  <si>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</si>
  <si>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</si>
  <si>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</si>
  <si>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</si>
  <si>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</si>
  <si>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</si>
  <si>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</si>
  <si>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</si>
  <si>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</si>
  <si>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</si>
  <si>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</si>
  <si>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</si>
  <si>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</si>
  <si>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</si>
  <si>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</si>
  <si>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</si>
  <si>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</si>
  <si>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</si>
  <si>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</si>
  <si>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</si>
  <si>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</si>
  <si>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</si>
  <si>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</si>
  <si>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</si>
  <si>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</si>
  <si>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</si>
  <si>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</si>
  <si>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</si>
  <si>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</si>
  <si>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</si>
  <si>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</si>
  <si>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</si>
  <si>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</si>
  <si>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</si>
  <si>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</si>
  <si>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</si>
  <si>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</si>
  <si>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</si>
  <si>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</si>
  <si>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</si>
  <si>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</si>
  <si>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</si>
  <si>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</si>
  <si>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</si>
  <si>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</si>
  <si>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</si>
  <si>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</si>
  <si>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</si>
  <si>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</si>
  <si>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</si>
  <si>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</si>
  <si>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</si>
  <si>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</si>
  <si>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</si>
  <si>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</si>
  <si>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</si>
  <si>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</si>
  <si>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</si>
  <si>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</si>
  <si>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</si>
  <si>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</si>
  <si>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</si>
  <si>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</si>
  <si>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</si>
  <si>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</si>
  <si>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</si>
  <si>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</si>
  <si>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</si>
  <si>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</si>
  <si>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</si>
  <si>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</si>
  <si>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</si>
  <si>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</si>
  <si>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</si>
  <si>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</si>
  <si>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</si>
  <si>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</si>
  <si>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</si>
  <si>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</si>
  <si>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</si>
  <si>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</si>
  <si>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</si>
  <si>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</si>
  <si>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</si>
  <si>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</si>
  <si>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</si>
  <si>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</si>
  <si>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</si>
  <si>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</si>
  <si>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</si>
  <si>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</si>
  <si>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</si>
  <si>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</si>
  <si>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</si>
  <si>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</si>
  <si>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</si>
  <si>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</si>
  <si>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</si>
  <si>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</si>
  <si>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</si>
  <si>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</si>
  <si>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</si>
  <si>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</si>
  <si>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</si>
  <si>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</si>
  <si>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</si>
  <si>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</si>
  <si>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</si>
  <si>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</si>
  <si>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</si>
  <si>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</si>
  <si>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</si>
  <si>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</si>
  <si>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</si>
  <si>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</si>
  <si>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</si>
  <si>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</si>
  <si>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</si>
  <si>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</si>
  <si>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</si>
  <si>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</si>
  <si>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</si>
  <si>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</si>
  <si>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</si>
  <si>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</si>
  <si>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</si>
  <si>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</si>
  <si>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</si>
  <si>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</si>
  <si>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</si>
  <si>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</si>
  <si>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</si>
  <si>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</si>
  <si>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</si>
  <si>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</si>
  <si>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</si>
  <si>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</si>
  <si>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</si>
  <si>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</si>
  <si>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</si>
  <si>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</si>
  <si>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</si>
  <si>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</si>
  <si>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</si>
  <si>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</si>
  <si>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</si>
  <si>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</si>
  <si>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</si>
  <si>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</si>
  <si>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</si>
  <si>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</si>
  <si>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</si>
  <si>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</si>
  <si>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</si>
  <si>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</si>
  <si>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</si>
  <si>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</si>
  <si>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</si>
  <si>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</si>
  <si>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</si>
  <si>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</si>
  <si>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</si>
  <si>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</si>
  <si>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</si>
  <si>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</si>
  <si>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</si>
  <si>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</si>
  <si>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</si>
  <si>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</si>
  <si>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</si>
  <si>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</si>
  <si>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</si>
  <si>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</si>
  <si>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</si>
  <si>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</si>
  <si>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</si>
  <si>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</si>
  <si>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</si>
  <si>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</si>
  <si>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</si>
  <si>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</si>
  <si>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</si>
  <si>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</si>
  <si>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</si>
  <si>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</si>
  <si>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</si>
  <si>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</si>
  <si>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</si>
  <si>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</si>
  <si>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</si>
  <si>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</si>
  <si>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</si>
  <si>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</si>
  <si>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</si>
  <si>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</si>
  <si>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</si>
  <si>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</si>
  <si>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</si>
  <si>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</si>
  <si>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</si>
  <si>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</si>
  <si>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</si>
  <si>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</si>
  <si>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</si>
  <si>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</si>
  <si>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</si>
  <si>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</si>
  <si>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</si>
  <si>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</si>
  <si>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</si>
  <si>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</si>
  <si>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</si>
  <si>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</si>
  <si>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</si>
  <si>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</si>
  <si>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</si>
  <si>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</si>
  <si>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</si>
  <si>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</si>
  <si>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</si>
  <si>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</si>
  <si>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</si>
  <si>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</si>
  <si>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</si>
  <si>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</si>
  <si>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</si>
  <si>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</si>
  <si>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</si>
  <si>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</si>
  <si>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</si>
  <si>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</si>
  <si>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</si>
  <si>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</si>
  <si>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</si>
  <si>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</si>
  <si>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</si>
  <si>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</si>
  <si>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</si>
  <si>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</si>
  <si>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</si>
  <si>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</si>
  <si>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</si>
  <si>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</si>
  <si>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</si>
  <si>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</si>
  <si>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</si>
  <si>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</si>
  <si>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</si>
  <si>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</si>
  <si>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</si>
  <si>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</si>
  <si>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</si>
  <si>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</si>
  <si>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</si>
  <si>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</si>
  <si>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</si>
  <si>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</si>
  <si>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</si>
  <si>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</si>
  <si>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</si>
  <si>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</si>
  <si>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</si>
  <si>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</si>
  <si>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</si>
  <si>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</si>
  <si>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</si>
  <si>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</si>
  <si>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</si>
  <si>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</si>
  <si>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</si>
  <si>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</si>
  <si>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</si>
  <si>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</si>
  <si>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</si>
  <si>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</si>
  <si>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</si>
  <si>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</si>
  <si>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</si>
  <si>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</si>
  <si>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</si>
  <si>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</si>
  <si>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</si>
  <si>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</si>
  <si>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</si>
  <si>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</si>
  <si>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</si>
  <si>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</si>
  <si>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</si>
  <si>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</si>
  <si>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</si>
  <si>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</si>
  <si>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</si>
  <si>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</si>
  <si>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</si>
  <si>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</si>
  <si>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</si>
  <si>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</si>
  <si>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</si>
  <si>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</si>
  <si>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</si>
  <si>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</si>
  <si>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</si>
  <si>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</si>
  <si>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</si>
  <si>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</si>
  <si>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</si>
  <si>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</si>
  <si>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</si>
  <si>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</si>
  <si>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</si>
  <si>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</si>
  <si>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</si>
  <si>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</si>
  <si>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</si>
  <si>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</si>
  <si>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</si>
  <si>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</si>
  <si>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</si>
  <si>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</si>
  <si>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</si>
  <si>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</si>
  <si>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</si>
  <si>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</si>
  <si>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</si>
  <si>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</si>
  <si>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</si>
  <si>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</si>
  <si>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</si>
  <si>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</si>
  <si>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</si>
  <si>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</si>
  <si>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</si>
  <si>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</si>
  <si>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</si>
  <si>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</si>
  <si>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</si>
  <si>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</si>
  <si>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</si>
  <si>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</si>
  <si>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</si>
  <si>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</si>
  <si>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</si>
  <si>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</si>
  <si>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</si>
  <si>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</si>
  <si>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</si>
  <si>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</si>
  <si>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</si>
  <si>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</si>
  <si>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</si>
  <si>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</si>
  <si>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</si>
  <si>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</si>
  <si>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</si>
  <si>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</si>
  <si>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</si>
  <si>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</si>
  <si>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</si>
  <si>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</si>
  <si>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</si>
  <si>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</si>
  <si>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</si>
  <si>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</si>
  <si>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</si>
  <si>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</si>
  <si>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</si>
  <si>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</si>
  <si>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</si>
  <si>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</si>
  <si>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</si>
  <si>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</si>
  <si>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</si>
  <si>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</si>
  <si>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</si>
  <si>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</si>
  <si>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</si>
  <si>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</si>
  <si>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</si>
  <si>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</si>
  <si>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</si>
  <si>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</si>
  <si>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</si>
  <si>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</si>
  <si>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</si>
  <si>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</si>
  <si>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</si>
  <si>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</si>
  <si>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</si>
  <si>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</si>
  <si>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</si>
  <si>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</si>
  <si>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</si>
  <si>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</si>
  <si>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</si>
  <si>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</si>
  <si>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</si>
  <si>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</si>
  <si>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</si>
  <si>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</si>
  <si>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</si>
  <si>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</si>
  <si>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</si>
  <si>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</si>
  <si>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</si>
  <si>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</si>
  <si>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</si>
  <si>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</si>
  <si>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</si>
  <si>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</si>
  <si>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</si>
  <si>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</si>
  <si>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</si>
  <si>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</si>
  <si>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</si>
  <si>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</si>
  <si>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</si>
  <si>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</si>
  <si>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</si>
  <si>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</si>
  <si>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</si>
  <si>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</si>
  <si>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</si>
  <si>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</si>
  <si>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</si>
  <si>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</si>
  <si>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</si>
  <si>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</si>
  <si>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</si>
  <si>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</si>
  <si>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</si>
  <si>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</si>
  <si>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</si>
  <si>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</si>
  <si>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</si>
  <si>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</si>
  <si>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</si>
  <si>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</si>
  <si>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</si>
  <si>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</si>
  <si>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</si>
  <si>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</si>
  <si>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</si>
  <si>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</si>
  <si>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</si>
  <si>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</si>
  <si>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</si>
  <si>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</si>
  <si>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</si>
  <si>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</si>
  <si>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</si>
  <si>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</si>
  <si>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</si>
  <si>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</si>
  <si>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</si>
  <si>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</si>
  <si>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</si>
  <si>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</si>
  <si>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</si>
  <si>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</si>
  <si>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</si>
  <si>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</si>
  <si>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</si>
  <si>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</si>
  <si>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</si>
  <si>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</si>
  <si>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</si>
  <si>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</si>
  <si>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</si>
  <si>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</si>
  <si>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</si>
  <si>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</si>
  <si>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</si>
  <si>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</si>
  <si>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</si>
  <si>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</si>
  <si>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</si>
  <si>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</si>
  <si>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</si>
  <si>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</si>
  <si>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</si>
  <si>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</si>
  <si>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</si>
  <si>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</si>
  <si>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</si>
  <si>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</si>
  <si>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</si>
  <si>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</si>
  <si>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</si>
  <si>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</si>
  <si>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</si>
  <si>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</si>
  <si>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</si>
  <si>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</si>
  <si>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</si>
  <si>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</si>
  <si>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</si>
  <si>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</si>
  <si>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</si>
  <si>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</si>
  <si>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</si>
  <si>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</si>
  <si>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</si>
  <si>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</si>
  <si>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</si>
  <si>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</si>
  <si>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</si>
  <si>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</si>
  <si>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</si>
  <si>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</si>
  <si>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</si>
  <si>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</si>
  <si>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</si>
  <si>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</si>
  <si>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</si>
  <si>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</si>
  <si>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</si>
  <si>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</si>
  <si>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</si>
  <si>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</si>
  <si>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</si>
  <si>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</si>
  <si>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</si>
  <si>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</si>
  <si>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</si>
  <si>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</si>
  <si>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</si>
  <si>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</si>
  <si>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</si>
  <si>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</si>
  <si>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</si>
  <si>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</si>
  <si>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</si>
  <si>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</si>
  <si>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</si>
  <si>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</si>
  <si>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</si>
  <si>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</si>
  <si>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</si>
  <si>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</si>
  <si>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</si>
  <si>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</si>
  <si>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</si>
  <si>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</si>
  <si>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</si>
  <si>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</si>
  <si>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</si>
  <si>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</si>
  <si>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</si>
  <si>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</si>
  <si>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</si>
  <si>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</si>
  <si>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</si>
  <si>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</si>
  <si>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</si>
  <si>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</si>
  <si>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</si>
  <si>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</si>
  <si>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</si>
  <si>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</si>
  <si>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</si>
  <si>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</si>
  <si>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</si>
  <si>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</si>
  <si>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</si>
  <si>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</si>
  <si>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</si>
  <si>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</si>
  <si>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</si>
  <si>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</si>
  <si>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</si>
  <si>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</si>
  <si>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</si>
  <si>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</si>
  <si>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</si>
  <si>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</si>
  <si>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</si>
  <si>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</si>
  <si>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</si>
  <si>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</si>
  <si>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</si>
  <si>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</si>
  <si>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</si>
  <si>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</si>
  <si>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</si>
  <si>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</si>
  <si>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</si>
  <si>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</si>
  <si>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</si>
  <si>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</si>
  <si>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</si>
  <si>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</si>
  <si>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</si>
  <si>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</si>
  <si>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</si>
  <si>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</si>
  <si>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</si>
  <si>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</si>
  <si>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</si>
  <si>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</si>
  <si>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</si>
  <si>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</si>
  <si>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</si>
  <si>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</si>
  <si>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</si>
  <si>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</si>
  <si>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</si>
  <si>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</si>
  <si>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</si>
  <si>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</si>
  <si>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</si>
  <si>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</si>
  <si>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</si>
  <si>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</si>
  <si>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</si>
  <si>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</si>
  <si>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</si>
  <si>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</si>
  <si>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</si>
  <si>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</si>
  <si>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</si>
  <si>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</si>
  <si>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</si>
  <si>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</si>
  <si>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</si>
  <si>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</si>
  <si>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</si>
  <si>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</si>
  <si>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</si>
  <si>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</si>
  <si>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</si>
  <si>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</si>
  <si>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</si>
  <si>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</si>
  <si>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</si>
  <si>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</si>
  <si>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</si>
  <si>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</si>
  <si>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</si>
  <si>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</si>
  <si>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</si>
  <si>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</si>
  <si>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</si>
  <si>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</si>
  <si>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</si>
  <si>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</si>
  <si>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</si>
  <si>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</si>
  <si>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</si>
  <si>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</si>
  <si>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</si>
  <si>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</si>
  <si>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</si>
  <si>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</si>
  <si>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</si>
  <si>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</si>
  <si>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</si>
  <si>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</si>
  <si>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</si>
  <si>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</si>
  <si>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</si>
  <si>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</si>
  <si>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</si>
  <si>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</si>
  <si>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</si>
  <si>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</si>
  <si>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</si>
  <si>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</si>
  <si>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</si>
  <si>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</si>
  <si>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</si>
  <si>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</si>
  <si>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</si>
  <si>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</si>
  <si>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</si>
  <si>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</si>
  <si>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</si>
  <si>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</si>
  <si>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</si>
  <si>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</si>
  <si>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</si>
  <si>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</si>
  <si>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</si>
  <si>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</si>
  <si>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</si>
  <si>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</si>
  <si>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</si>
  <si>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</si>
  <si>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</si>
  <si>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</si>
  <si>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</si>
  <si>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</si>
  <si>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</si>
  <si>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</si>
  <si>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</si>
  <si>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</si>
  <si>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</si>
  <si>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</si>
  <si>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</si>
  <si>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</si>
  <si>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</si>
  <si>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</si>
  <si>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</si>
  <si>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</si>
  <si>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</si>
  <si>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</si>
  <si>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</si>
  <si>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</si>
  <si>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</si>
  <si>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</si>
  <si>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</si>
  <si>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</si>
  <si>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</si>
  <si>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</si>
  <si>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</si>
  <si>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</si>
  <si>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</si>
  <si>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</si>
  <si>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</si>
  <si>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</si>
  <si>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</si>
  <si>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</si>
  <si>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</si>
  <si>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</si>
  <si>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</si>
  <si>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</si>
  <si>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</si>
  <si>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</si>
  <si>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</si>
  <si>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</si>
  <si>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</si>
  <si>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</si>
  <si>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</si>
  <si>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</si>
  <si>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</si>
  <si>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</si>
  <si>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</si>
  <si>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</si>
  <si>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</si>
  <si>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</si>
  <si>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</si>
  <si>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</si>
  <si>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</si>
  <si>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</si>
  <si>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</si>
  <si>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</si>
  <si>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</si>
  <si>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</si>
  <si>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</si>
  <si>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</si>
  <si>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</si>
  <si>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</si>
  <si>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</si>
  <si>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</si>
  <si>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</si>
  <si>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</si>
  <si>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</si>
  <si>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</si>
  <si>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</si>
  <si>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</si>
  <si>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</si>
  <si>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</si>
  <si>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</si>
  <si>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</si>
  <si>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</si>
  <si>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</si>
  <si>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</si>
  <si>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</si>
  <si>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</si>
  <si>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</si>
  <si>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</si>
  <si>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</si>
  <si>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</si>
  <si>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</si>
  <si>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</si>
  <si>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</si>
  <si>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</si>
  <si>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</si>
  <si>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</si>
  <si>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</si>
  <si>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</si>
  <si>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</si>
  <si>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</si>
  <si>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</si>
  <si>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</si>
  <si>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</si>
  <si>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</si>
  <si>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</si>
  <si>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</si>
  <si>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</si>
  <si>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</si>
  <si>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</si>
  <si>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</si>
  <si>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</si>
  <si>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</si>
  <si>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</si>
  <si>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</si>
  <si>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</si>
  <si>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</si>
  <si>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</si>
  <si>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</si>
  <si>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</si>
  <si>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</si>
  <si>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</si>
  <si>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</si>
  <si>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</si>
  <si>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</si>
  <si>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</si>
  <si>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</si>
  <si>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</si>
  <si>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</si>
  <si>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</si>
  <si>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</si>
  <si>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</si>
  <si>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</si>
  <si>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</si>
  <si>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</si>
  <si>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</si>
  <si>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</si>
  <si>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</si>
  <si>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</si>
  <si>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</si>
  <si>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</si>
  <si>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</si>
  <si>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</si>
  <si>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</si>
  <si>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</si>
  <si>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</si>
  <si>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</si>
  <si>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</si>
  <si>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</si>
  <si>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</si>
  <si>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</si>
  <si>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</si>
  <si>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</si>
  <si>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</si>
  <si>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</si>
  <si>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</si>
  <si>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</si>
  <si>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</si>
  <si>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</si>
  <si>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</si>
  <si>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</si>
  <si>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</si>
  <si>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</si>
  <si>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</si>
  <si>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</si>
  <si>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</si>
  <si>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</si>
  <si>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</si>
  <si>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</si>
  <si>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</si>
  <si>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</si>
  <si>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</si>
  <si>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</si>
  <si>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</si>
  <si>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</si>
  <si>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</si>
  <si>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</si>
  <si>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</si>
  <si>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</si>
  <si>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</si>
  <si>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</si>
  <si>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</si>
  <si>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</si>
  <si>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</si>
  <si>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</si>
  <si>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</si>
  <si>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</si>
  <si>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</si>
  <si>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</si>
  <si>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</si>
  <si>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</si>
  <si>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</si>
  <si>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</si>
  <si>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</si>
  <si>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</si>
  <si>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</si>
  <si>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</si>
  <si>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</si>
  <si>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</si>
  <si>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</si>
  <si>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</si>
  <si>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</si>
  <si>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</si>
  <si>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</si>
  <si>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</si>
  <si>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</si>
  <si>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</si>
  <si>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</si>
  <si>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</si>
  <si>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</si>
  <si>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</si>
  <si>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</si>
  <si>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</si>
  <si>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</si>
  <si>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</si>
  <si>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</si>
  <si>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</si>
  <si>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</si>
  <si>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</si>
  <si>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</si>
  <si>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</si>
  <si>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</si>
  <si>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</si>
  <si>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</si>
  <si>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</si>
  <si>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</si>
  <si>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</si>
  <si>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</si>
  <si>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</si>
  <si>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</si>
  <si>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</si>
  <si>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</si>
  <si>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</si>
  <si>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</si>
  <si>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</si>
  <si>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</si>
  <si>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</si>
  <si>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</si>
  <si>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</si>
  <si>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</si>
  <si>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</si>
  <si>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</si>
  <si>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</si>
  <si>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</si>
  <si>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</si>
  <si>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</si>
  <si>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</si>
  <si>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</si>
  <si>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</si>
  <si>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</si>
  <si>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</si>
  <si>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</si>
  <si>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</si>
  <si>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</si>
  <si>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</si>
  <si>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</si>
  <si>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</si>
  <si>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</si>
  <si>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</si>
  <si>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</si>
  <si>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</si>
  <si>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</si>
  <si>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</si>
  <si>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</si>
  <si>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</si>
  <si>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</si>
  <si>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</si>
  <si>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</si>
  <si>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</si>
  <si>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</si>
  <si>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</si>
  <si>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</si>
  <si>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</si>
  <si>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</si>
  <si>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</si>
  <si>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</si>
  <si>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</si>
  <si>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</si>
  <si>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</si>
  <si>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</si>
  <si>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</si>
  <si>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</si>
  <si>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</si>
  <si>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</si>
  <si>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</si>
  <si>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</si>
  <si>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</si>
  <si>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</si>
  <si>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</si>
  <si>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</si>
  <si>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</si>
  <si>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</si>
  <si>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</si>
  <si>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</si>
  <si>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</si>
  <si>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</si>
  <si>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</si>
  <si>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</si>
  <si>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</si>
  <si>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</si>
  <si>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</si>
  <si>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</si>
  <si>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</si>
  <si>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</si>
  <si>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</si>
  <si>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</si>
  <si>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</si>
  <si>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</si>
  <si>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</si>
  <si>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</si>
  <si>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</si>
  <si>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</si>
  <si>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</si>
  <si>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</si>
  <si>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</si>
  <si>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</si>
  <si>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</si>
  <si>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</si>
  <si>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</si>
  <si>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</si>
  <si>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</si>
  <si>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</si>
  <si>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</si>
  <si>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</si>
  <si>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</si>
  <si>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</si>
  <si>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</si>
  <si>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</si>
  <si>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</si>
  <si>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</si>
  <si>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</si>
  <si>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</si>
  <si>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</si>
  <si>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</si>
  <si>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</si>
  <si>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</si>
  <si>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</si>
  <si>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</si>
  <si>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</si>
  <si>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</si>
  <si>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</si>
  <si>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</si>
  <si>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</si>
  <si>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</si>
  <si>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</si>
  <si>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</si>
  <si>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</si>
  <si>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</si>
  <si>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</si>
  <si>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</si>
  <si>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</si>
  <si>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</si>
  <si>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</si>
  <si>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</si>
  <si>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</si>
  <si>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</si>
  <si>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</si>
  <si>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</si>
  <si>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</si>
  <si>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</si>
  <si>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</si>
  <si>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</si>
  <si>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</si>
  <si>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</si>
  <si>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</si>
  <si>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</si>
  <si>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</si>
  <si>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</si>
  <si>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</si>
  <si>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</si>
  <si>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</si>
  <si>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</si>
  <si>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</si>
  <si>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</si>
  <si>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</si>
  <si>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</si>
  <si>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</si>
  <si>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</si>
  <si>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</si>
  <si>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</si>
  <si>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</si>
  <si>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</si>
  <si>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</si>
  <si>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</si>
  <si>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</si>
  <si>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</si>
  <si>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</si>
  <si>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</si>
  <si>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</si>
  <si>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</si>
  <si>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</si>
  <si>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</si>
  <si>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</si>
  <si>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</si>
  <si>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</si>
  <si>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</si>
  <si>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</si>
  <si>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</si>
  <si>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</si>
  <si>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</si>
  <si>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</si>
  <si>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</si>
  <si>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</si>
  <si>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</si>
  <si>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</si>
  <si>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</si>
  <si>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</si>
  <si>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</si>
  <si>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</si>
  <si>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</si>
  <si>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</si>
  <si>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</si>
  <si>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</si>
  <si>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</si>
  <si>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</si>
  <si>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</si>
  <si>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</si>
  <si>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</si>
  <si>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</si>
  <si>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</si>
  <si>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</si>
  <si>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</si>
  <si>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</si>
  <si>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</si>
  <si>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</si>
  <si>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</si>
  <si>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</si>
  <si>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</si>
  <si>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</si>
  <si>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</si>
  <si>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</si>
  <si>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</si>
  <si>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</si>
  <si>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</si>
  <si>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</si>
  <si>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</si>
  <si>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</si>
  <si>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</si>
  <si>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</si>
  <si>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</si>
  <si>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</si>
  <si>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</si>
  <si>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</si>
  <si>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</si>
  <si>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</si>
  <si>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</si>
  <si>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</si>
  <si>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</si>
  <si>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</si>
  <si>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</si>
  <si>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</si>
  <si>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</si>
  <si>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</si>
  <si>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</si>
  <si>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</si>
  <si>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</si>
  <si>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</si>
  <si>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</si>
  <si>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</si>
  <si>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</si>
  <si>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</si>
  <si>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</si>
  <si>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</si>
  <si>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</si>
  <si>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</si>
  <si>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</si>
  <si>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</si>
  <si>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</si>
  <si>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</si>
  <si>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</si>
  <si>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</si>
  <si>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</si>
  <si>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</si>
  <si>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</si>
  <si>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</si>
  <si>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</si>
  <si>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</si>
  <si>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</si>
  <si>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</si>
  <si>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</si>
  <si>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</si>
  <si>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</si>
  <si>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</si>
  <si>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</si>
  <si>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</si>
  <si>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</si>
  <si>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</si>
  <si>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</si>
  <si>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</si>
  <si>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</si>
  <si>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</si>
  <si>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</si>
  <si>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</si>
  <si>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</si>
  <si>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</si>
  <si>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</si>
  <si>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</si>
  <si>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</si>
  <si>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</si>
  <si>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</si>
  <si>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</si>
  <si>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</si>
  <si>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</si>
  <si>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</si>
  <si>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</si>
  <si>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</si>
  <si>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</si>
  <si>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</si>
  <si>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</si>
  <si>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</si>
  <si>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</si>
  <si>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</si>
  <si>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</si>
  <si>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</si>
  <si>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</si>
  <si>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</si>
  <si>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</si>
  <si>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</si>
  <si>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</si>
  <si>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</si>
  <si>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</si>
  <si>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</si>
  <si>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</si>
  <si>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</si>
  <si>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</si>
  <si>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</si>
  <si>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</si>
  <si>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</si>
  <si>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</si>
  <si>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</si>
  <si>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</si>
  <si>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</si>
  <si>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</si>
  <si>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</si>
  <si>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</si>
  <si>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</si>
  <si>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</si>
  <si>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</si>
  <si>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</si>
  <si>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</si>
  <si>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</si>
  <si>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</si>
  <si>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</si>
  <si>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</si>
  <si>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</si>
  <si>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</si>
  <si>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</si>
  <si>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</si>
  <si>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</si>
  <si>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</si>
  <si>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</si>
  <si>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</si>
  <si>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</si>
  <si>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</si>
  <si>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</si>
  <si>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</si>
  <si>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</si>
  <si>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</si>
  <si>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</si>
  <si>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</si>
  <si>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</si>
  <si>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</si>
  <si>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</si>
  <si>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</si>
  <si>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</si>
  <si>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</si>
  <si>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</si>
  <si>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</si>
  <si>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</si>
  <si>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</si>
  <si>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</si>
  <si>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</si>
  <si>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</si>
  <si>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</si>
  <si>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</si>
  <si>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</si>
  <si>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</si>
  <si>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</si>
  <si>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</si>
  <si>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</si>
  <si>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</si>
  <si>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</si>
  <si>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</si>
  <si>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</si>
  <si>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</si>
  <si>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</si>
  <si>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</si>
  <si>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</si>
  <si>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</si>
  <si>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</si>
  <si>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</si>
  <si>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</si>
  <si>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</si>
  <si>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</si>
  <si>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</si>
  <si>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</si>
  <si>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</si>
  <si>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</si>
  <si>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</si>
  <si>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</si>
  <si>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</si>
  <si>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</si>
  <si>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</si>
  <si>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</si>
  <si>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</si>
  <si>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</si>
  <si>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</si>
  <si>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</si>
  <si>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</si>
  <si>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</si>
  <si>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</si>
  <si>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</si>
  <si>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</si>
  <si>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</si>
  <si>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</si>
  <si>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</si>
  <si>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</si>
  <si>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</si>
  <si>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</si>
  <si>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</si>
  <si>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</si>
  <si>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</si>
  <si>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</si>
  <si>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</si>
  <si>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</si>
  <si>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</si>
  <si>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</si>
  <si>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</si>
  <si>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</si>
  <si>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</si>
  <si>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</si>
  <si>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</si>
  <si>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</si>
  <si>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</si>
  <si>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</si>
  <si>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</si>
  <si>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</si>
  <si>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</si>
  <si>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</si>
  <si>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</si>
  <si>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</si>
  <si>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</si>
  <si>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</si>
  <si>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</si>
  <si>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</si>
  <si>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</si>
  <si>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</si>
  <si>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</si>
  <si>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</si>
  <si>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</si>
  <si>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</si>
  <si>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</si>
  <si>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</si>
  <si>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</si>
  <si>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</si>
  <si>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</si>
  <si>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</si>
  <si>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</si>
  <si>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</si>
  <si>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</si>
  <si>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</si>
  <si>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</si>
  <si>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</si>
  <si>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</si>
  <si>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</si>
  <si>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</si>
  <si>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</si>
  <si>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</si>
  <si>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</si>
  <si>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</si>
  <si>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</si>
  <si>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</si>
  <si>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</si>
  <si>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</si>
  <si>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</si>
  <si>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</si>
  <si>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</si>
  <si>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</si>
  <si>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</si>
  <si>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</si>
  <si>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</si>
  <si>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</si>
  <si>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</si>
  <si>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</si>
  <si>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</si>
  <si>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</si>
  <si>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</si>
  <si>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</si>
  <si>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</si>
  <si>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</si>
  <si>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</si>
  <si>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</si>
  <si>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</si>
  <si>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</si>
  <si>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</si>
  <si>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</si>
  <si>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</si>
  <si>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</si>
  <si>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</si>
  <si>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</si>
  <si>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</si>
  <si>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</si>
  <si>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</si>
  <si>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</si>
  <si>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</si>
  <si>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</si>
  <si>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</si>
  <si>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</si>
  <si>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</si>
  <si>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</si>
  <si>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</si>
  <si>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</si>
  <si>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</si>
  <si>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</si>
  <si>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</si>
  <si>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</si>
  <si>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</si>
  <si>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</si>
  <si>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</si>
  <si>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</si>
  <si>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</si>
  <si>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</si>
  <si>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</si>
  <si>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</si>
  <si>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</si>
  <si>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</si>
  <si>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</si>
  <si>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</si>
  <si>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</si>
  <si>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</si>
  <si>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</si>
  <si>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</si>
  <si>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</si>
  <si>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</si>
  <si>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</si>
  <si>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</si>
  <si>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</si>
  <si>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</si>
  <si>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</si>
  <si>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</si>
  <si>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</si>
  <si>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</si>
  <si>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</si>
  <si>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</si>
  <si>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</si>
  <si>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</si>
  <si>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</si>
  <si>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</si>
  <si>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</si>
  <si>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</si>
  <si>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</si>
  <si>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</si>
  <si>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</si>
  <si>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</si>
  <si>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</si>
  <si>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</si>
  <si>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</si>
  <si>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</si>
  <si>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</si>
  <si>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</si>
  <si>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</si>
  <si>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</si>
  <si>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</si>
  <si>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</si>
  <si>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</si>
  <si>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</si>
  <si>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</si>
  <si>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</si>
  <si>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</si>
  <si>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</si>
  <si>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</si>
  <si>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</si>
  <si>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</si>
  <si>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</si>
  <si>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</si>
  <si>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</si>
  <si>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</si>
  <si>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</si>
  <si>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</si>
  <si>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</si>
  <si>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</si>
  <si>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</si>
  <si>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</si>
  <si>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</si>
  <si>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</si>
  <si>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</si>
  <si>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</si>
  <si>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</si>
  <si>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</si>
  <si>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</si>
  <si>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</si>
  <si>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</si>
  <si>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</si>
  <si>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</si>
  <si>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</si>
  <si>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</si>
  <si>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</si>
  <si>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</si>
  <si>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</si>
  <si>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</si>
  <si>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</si>
  <si>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</si>
  <si>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</si>
  <si>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</si>
  <si>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</si>
  <si>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</si>
  <si>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</si>
  <si>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</si>
  <si>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</si>
  <si>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</si>
  <si>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</si>
  <si>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</si>
  <si>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</si>
  <si>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</si>
  <si>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</si>
  <si>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</si>
  <si>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</si>
  <si>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</si>
  <si>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</si>
  <si>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</si>
  <si>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</si>
  <si>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</si>
  <si>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</si>
  <si>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</si>
  <si>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</si>
  <si>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</si>
  <si>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</si>
  <si>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</si>
  <si>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</si>
  <si>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</si>
  <si>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</si>
  <si>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</si>
  <si>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</si>
  <si>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</si>
  <si>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</si>
  <si>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</si>
  <si>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</si>
  <si>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</si>
  <si>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</si>
  <si>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</si>
  <si>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</si>
  <si>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</si>
  <si>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</si>
  <si>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</si>
  <si>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</si>
  <si>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</si>
  <si>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</si>
  <si>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</si>
  <si>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</si>
  <si>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</si>
  <si>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</si>
  <si>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</si>
  <si>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</si>
  <si>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</si>
  <si>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</si>
  <si>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</si>
  <si>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</si>
  <si>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</si>
  <si>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</si>
  <si>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</si>
  <si>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</si>
  <si>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</si>
  <si>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</si>
  <si>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</si>
  <si>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</si>
  <si>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</si>
  <si>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</si>
  <si>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</si>
  <si>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</si>
  <si>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</si>
  <si>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</si>
  <si>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</si>
  <si>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</si>
  <si>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</si>
  <si>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</si>
  <si>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</si>
  <si>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</si>
  <si>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</si>
  <si>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</si>
  <si>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</si>
  <si>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</si>
  <si>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</si>
  <si>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</si>
  <si>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</si>
  <si>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</si>
  <si>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</si>
  <si>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</si>
  <si>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</si>
  <si>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</si>
  <si>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</si>
  <si>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</si>
  <si>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</si>
  <si>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</si>
  <si>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</si>
  <si>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</si>
  <si>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</si>
  <si>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</si>
  <si>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</si>
  <si>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</si>
  <si>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</si>
  <si>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</si>
  <si>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</si>
  <si>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</si>
  <si>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</si>
  <si>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</si>
  <si>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</si>
  <si>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</si>
  <si>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</si>
  <si>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</si>
  <si>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</si>
  <si>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</si>
  <si>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</si>
  <si>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</si>
  <si>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</si>
  <si>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</si>
  <si>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</si>
  <si>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</si>
  <si>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</si>
  <si>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</si>
  <si>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</si>
  <si>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</si>
  <si>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</si>
  <si>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</si>
  <si>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</si>
  <si>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</si>
  <si>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</si>
  <si>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</si>
  <si>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</si>
  <si>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</si>
  <si>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</si>
  <si>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</si>
  <si>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</si>
  <si>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</si>
  <si>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</si>
  <si>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</si>
  <si>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</si>
  <si>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</si>
  <si>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</si>
  <si>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</si>
  <si>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</si>
  <si>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</si>
  <si>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</si>
  <si>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</si>
  <si>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</si>
  <si>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</si>
  <si>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</si>
  <si>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</si>
  <si>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</si>
  <si>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</si>
  <si>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</si>
  <si>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</si>
  <si>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</si>
  <si>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</si>
  <si>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</si>
  <si>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</si>
  <si>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</si>
  <si>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</si>
  <si>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</si>
  <si>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</si>
  <si>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</si>
  <si>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</si>
  <si>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</si>
  <si>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</si>
  <si>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</si>
  <si>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</si>
  <si>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</si>
  <si>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</si>
  <si>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</si>
  <si>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</si>
  <si>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</si>
  <si>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</si>
  <si>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</si>
  <si>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</si>
  <si>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</si>
  <si>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</si>
  <si>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</si>
  <si>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</si>
  <si>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</si>
  <si>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</si>
  <si>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</si>
  <si>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</si>
  <si>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</si>
  <si>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</si>
  <si>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</si>
  <si>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</si>
  <si>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</si>
  <si>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</si>
  <si>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</si>
  <si>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</si>
  <si>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</si>
  <si>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</si>
  <si>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</si>
  <si>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</si>
  <si>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</si>
  <si>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</si>
  <si>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</si>
  <si>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</si>
  <si>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</si>
  <si>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</si>
  <si>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</si>
  <si>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</si>
  <si>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</si>
  <si>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</si>
  <si>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</si>
  <si>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</si>
  <si>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</si>
  <si>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</si>
  <si>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</si>
  <si>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</si>
  <si>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</si>
  <si>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</si>
  <si>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</si>
  <si>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</si>
  <si>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</si>
  <si>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</si>
  <si>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</si>
  <si>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</si>
  <si>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</si>
  <si>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</si>
  <si>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</si>
  <si>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</si>
  <si>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</si>
  <si>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</si>
  <si>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</si>
  <si>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</si>
  <si>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</si>
  <si>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</si>
  <si>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</si>
  <si>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</si>
  <si>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</si>
  <si>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</si>
  <si>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</si>
  <si>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</si>
  <si>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</si>
  <si>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</si>
  <si>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</si>
  <si>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</si>
  <si>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</si>
  <si>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</si>
  <si>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</si>
  <si>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</si>
  <si>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</si>
  <si>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</si>
  <si>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</si>
  <si>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</si>
  <si>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</si>
  <si>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</si>
  <si>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</si>
  <si>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</si>
  <si>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</si>
  <si>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</si>
  <si>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</si>
  <si>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</si>
  <si>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</si>
  <si>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</si>
  <si>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</si>
  <si>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</si>
  <si>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</si>
  <si>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</si>
  <si>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</si>
  <si>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</si>
  <si>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</si>
  <si>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</si>
  <si>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</si>
  <si>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</si>
  <si>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</si>
  <si>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</si>
  <si>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</si>
  <si>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</si>
  <si>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</si>
  <si>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</si>
  <si>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</si>
  <si>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</si>
  <si>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</si>
  <si>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</si>
  <si>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</si>
  <si>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</si>
  <si>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</si>
  <si>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</si>
  <si>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</si>
  <si>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</si>
  <si>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</si>
  <si>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</si>
  <si>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</si>
  <si>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</si>
  <si>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</si>
  <si>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</si>
  <si>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</si>
  <si>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</si>
  <si>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</si>
  <si>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</si>
  <si>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</si>
  <si>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</si>
  <si>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</si>
  <si>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</si>
  <si>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</si>
  <si>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</si>
  <si>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</si>
  <si>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</si>
  <si>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</si>
  <si>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</si>
  <si>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</si>
  <si>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</si>
  <si>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</si>
  <si>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</si>
  <si>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</si>
  <si>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</si>
  <si>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</si>
  <si>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</si>
  <si>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</si>
  <si>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</si>
  <si>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</si>
  <si>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</si>
  <si>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</si>
  <si>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</si>
  <si>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</si>
  <si>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</si>
  <si>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</si>
  <si>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</si>
  <si>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</si>
  <si>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</si>
  <si>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</si>
  <si>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</si>
  <si>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</si>
  <si>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</si>
  <si>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</si>
  <si>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</si>
  <si>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</si>
  <si>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</si>
  <si>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</si>
  <si>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</si>
  <si>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</si>
  <si>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</si>
  <si>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</si>
  <si>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</si>
  <si>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</si>
  <si>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</si>
  <si>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</si>
  <si>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</si>
  <si>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</si>
  <si>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</si>
  <si>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</si>
  <si>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</si>
  <si>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</si>
  <si>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</si>
  <si>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</si>
  <si>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</si>
  <si>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</si>
  <si>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</si>
  <si>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</si>
  <si>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</si>
  <si>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</si>
  <si>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</si>
  <si>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</si>
  <si>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</si>
  <si>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</si>
  <si>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</si>
  <si>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</si>
  <si>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</si>
  <si>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</si>
  <si>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</si>
  <si>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</si>
  <si>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</si>
  <si>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</si>
  <si>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</si>
  <si>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</si>
  <si>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</si>
  <si>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</si>
  <si>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</si>
  <si>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</si>
  <si>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</si>
  <si>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</si>
  <si>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</si>
  <si>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</si>
  <si>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</si>
  <si>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</si>
  <si>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</si>
  <si>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</si>
  <si>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</si>
  <si>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</si>
  <si>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</si>
  <si>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</si>
  <si>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</si>
  <si>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</si>
  <si>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</si>
  <si>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</si>
  <si>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</si>
  <si>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</si>
  <si>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</si>
  <si>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</si>
  <si>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</si>
  <si>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</si>
  <si>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</si>
  <si>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</si>
  <si>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</si>
  <si>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</si>
  <si>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</si>
  <si>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</si>
  <si>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</si>
  <si>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</si>
  <si>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</si>
  <si>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</si>
  <si>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</si>
  <si>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</si>
  <si>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</si>
  <si>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</si>
  <si>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</si>
  <si>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</si>
  <si>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</si>
  <si>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</si>
  <si>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</si>
  <si>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</si>
  <si>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</si>
  <si>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</si>
  <si>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</si>
  <si>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</si>
  <si>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</si>
  <si>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</si>
  <si>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</si>
  <si>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</si>
  <si>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</si>
  <si>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</si>
  <si>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</si>
  <si>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</si>
  <si>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</si>
  <si>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</si>
  <si>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</si>
  <si>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</si>
  <si>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</si>
  <si>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</si>
  <si>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</si>
  <si>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</si>
  <si>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</si>
  <si>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</si>
  <si>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</si>
  <si>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</si>
  <si>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</si>
  <si>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</si>
  <si>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</si>
  <si>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</si>
  <si>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</si>
  <si>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</si>
  <si>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</si>
  <si>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</si>
  <si>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</si>
  <si>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</si>
  <si>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</si>
  <si>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</si>
  <si>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</si>
  <si>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</si>
  <si>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</si>
  <si>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</si>
  <si>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</si>
  <si>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</si>
  <si>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</si>
  <si>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</si>
  <si>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</si>
  <si>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</si>
  <si>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</si>
  <si>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</si>
  <si>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</si>
  <si>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</si>
  <si>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</si>
  <si>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</si>
  <si>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</si>
  <si>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</si>
  <si>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</si>
  <si>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</si>
  <si>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</si>
  <si>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</si>
  <si>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</si>
  <si>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</si>
  <si>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</si>
  <si>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</si>
  <si>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</si>
  <si>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</si>
  <si>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</si>
  <si>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</si>
  <si>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</si>
  <si>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</si>
  <si>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</si>
  <si>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</si>
  <si>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</si>
  <si>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</si>
  <si>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</si>
  <si>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</si>
  <si>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</si>
  <si>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</si>
  <si>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</si>
  <si>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</si>
  <si>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</si>
  <si>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</si>
  <si>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</si>
  <si>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</si>
  <si>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</si>
  <si>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</si>
  <si>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</si>
  <si>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</si>
  <si>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</si>
  <si>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</si>
  <si>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</si>
  <si>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</si>
  <si>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</si>
  <si>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</si>
  <si>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</si>
  <si>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</si>
  <si>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</si>
  <si>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</si>
  <si>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</si>
  <si>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</si>
  <si>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</si>
  <si>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</si>
  <si>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</si>
  <si>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</si>
  <si>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</si>
  <si>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</si>
  <si>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</si>
  <si>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</si>
  <si>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</si>
  <si>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</si>
  <si>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</si>
  <si>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</si>
  <si>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</si>
  <si>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</si>
  <si>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</si>
  <si>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</si>
  <si>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</si>
  <si>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</si>
  <si>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</si>
  <si>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</si>
  <si>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</si>
  <si>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</si>
  <si>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</si>
  <si>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</si>
  <si>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</si>
  <si>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</si>
  <si>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</si>
  <si>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</si>
  <si>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</si>
  <si>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</si>
  <si>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</si>
  <si>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</si>
  <si>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</si>
  <si>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</si>
  <si>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</si>
  <si>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</si>
  <si>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</si>
  <si>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</si>
  <si>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</si>
  <si>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</si>
  <si>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</si>
  <si>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</si>
  <si>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</si>
  <si>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</si>
  <si>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</si>
  <si>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</si>
  <si>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</si>
  <si>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</si>
  <si>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</si>
  <si>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</si>
  <si>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</si>
  <si>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</si>
  <si>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</si>
  <si>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</si>
  <si>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</si>
  <si>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</si>
  <si>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</si>
  <si>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</si>
  <si>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</si>
  <si>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</si>
  <si>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</si>
  <si>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</si>
  <si>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</si>
  <si>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</si>
  <si>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</si>
  <si>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</si>
  <si>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</si>
  <si>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</si>
  <si>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</si>
  <si>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</si>
  <si>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</si>
  <si>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</si>
  <si>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</si>
  <si>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</si>
  <si>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</si>
  <si>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</si>
  <si>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</si>
  <si>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</si>
  <si>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</si>
  <si>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</si>
  <si>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</si>
  <si>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</si>
  <si>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</si>
  <si>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</si>
  <si>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</si>
  <si>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</si>
  <si>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</si>
  <si>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</si>
  <si>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</si>
  <si>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</si>
  <si>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</si>
  <si>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</si>
  <si>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</si>
  <si>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</si>
  <si>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</si>
  <si>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</si>
  <si>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</si>
  <si>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</si>
  <si>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</si>
  <si>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</si>
  <si>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</si>
  <si>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</si>
  <si>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</si>
  <si>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</si>
  <si>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</si>
  <si>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</si>
  <si>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</si>
  <si>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</si>
  <si>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</si>
  <si>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</si>
  <si>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</si>
  <si>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</si>
  <si>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</si>
  <si>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</si>
  <si>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</si>
  <si>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</si>
  <si>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</si>
  <si>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</si>
  <si>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</si>
  <si>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</si>
  <si>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</si>
  <si>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</si>
  <si>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</si>
  <si>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</si>
  <si>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</si>
  <si>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</si>
  <si>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</si>
  <si>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</si>
  <si>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</si>
  <si>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</si>
  <si>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</si>
  <si>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</si>
  <si>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</si>
  <si>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</si>
  <si>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</si>
  <si>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</si>
  <si>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</si>
  <si>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</si>
  <si>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</si>
  <si>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</si>
  <si>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</si>
  <si>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</si>
  <si>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</si>
  <si>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</si>
  <si>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</si>
  <si>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</si>
  <si>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</si>
  <si>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</si>
  <si>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</si>
  <si>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</si>
  <si>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</si>
  <si>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</si>
  <si>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</si>
  <si>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</si>
  <si>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</si>
  <si>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</si>
  <si>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</si>
  <si>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</si>
  <si>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</si>
  <si>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</si>
  <si>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</si>
  <si>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</si>
  <si>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</si>
  <si>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</si>
  <si>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</si>
  <si>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</si>
  <si>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</si>
  <si>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</si>
  <si>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</si>
  <si>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</si>
  <si>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</si>
  <si>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</si>
  <si>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</si>
  <si>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</si>
  <si>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</si>
  <si>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</si>
  <si>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</si>
  <si>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</si>
  <si>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</si>
  <si>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</si>
  <si>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</si>
  <si>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</si>
  <si>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</si>
  <si>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</si>
  <si>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</si>
  <si>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</si>
  <si>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</si>
  <si>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</si>
  <si>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</si>
  <si>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</si>
  <si>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</si>
  <si>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</si>
  <si>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</si>
  <si>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</si>
  <si>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</si>
  <si>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</si>
  <si>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</si>
  <si>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</si>
  <si>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</si>
  <si>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</si>
  <si>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</si>
  <si>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</si>
  <si>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</si>
  <si>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</si>
  <si>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</si>
  <si>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</si>
  <si>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</si>
  <si>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</si>
  <si>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</si>
  <si>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</si>
  <si>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</si>
  <si>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</si>
  <si>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</si>
  <si>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</si>
  <si>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</si>
  <si>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</si>
  <si>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</si>
  <si>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</si>
  <si>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</si>
  <si>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</si>
  <si>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</si>
  <si>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</si>
  <si>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</si>
  <si>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</si>
  <si>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</si>
  <si>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</si>
  <si>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</si>
  <si>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</si>
  <si>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</si>
  <si>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</si>
  <si>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</si>
  <si>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</si>
  <si>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</si>
  <si>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</si>
  <si>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</si>
  <si>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</si>
  <si>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</si>
  <si>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</si>
  <si>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</si>
  <si>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</si>
  <si>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</si>
  <si>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</si>
  <si>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</si>
  <si>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</si>
  <si>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</si>
  <si>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</si>
  <si>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</si>
  <si>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</si>
  <si>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</si>
  <si>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</si>
  <si>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</si>
  <si>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</si>
  <si>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</si>
  <si>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</si>
  <si>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</si>
  <si>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</si>
  <si>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</si>
  <si>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</si>
  <si>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</si>
  <si>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</si>
  <si>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</si>
  <si>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</si>
  <si>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</si>
  <si>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</si>
  <si>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</si>
  <si>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</si>
  <si>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</si>
  <si>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</si>
  <si>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</si>
  <si>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</si>
  <si>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</si>
  <si>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</si>
  <si>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</si>
  <si>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</si>
  <si>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</si>
  <si>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</si>
  <si>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</si>
  <si>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</si>
  <si>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</si>
  <si>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</si>
  <si>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</si>
  <si>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</si>
  <si>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</si>
  <si>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</si>
  <si>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</si>
  <si>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</si>
  <si>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</si>
  <si>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</si>
  <si>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</si>
  <si>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</si>
  <si>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</si>
  <si>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</si>
  <si>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</si>
  <si>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</si>
  <si>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</si>
  <si>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</si>
  <si>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</si>
  <si>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</si>
  <si>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</si>
  <si>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</si>
  <si>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</si>
  <si>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</si>
  <si>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</si>
  <si>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</si>
  <si>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</si>
  <si>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</si>
  <si>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</si>
  <si>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</si>
  <si>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</si>
  <si>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</si>
  <si>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</si>
  <si>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</si>
  <si>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</si>
  <si>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</si>
  <si>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</si>
  <si>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</si>
  <si>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</si>
  <si>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</si>
  <si>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</si>
  <si>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</si>
  <si>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</si>
  <si>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</si>
  <si>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</si>
  <si>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</si>
  <si>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</si>
  <si>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</si>
  <si>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</si>
  <si>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</si>
  <si>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</si>
  <si>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</si>
  <si>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</si>
  <si>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</si>
  <si>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</si>
  <si>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</si>
  <si>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</si>
  <si>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</si>
  <si>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</si>
  <si>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</si>
  <si>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</si>
  <si>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</si>
  <si>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</si>
  <si>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</si>
  <si>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</si>
  <si>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</si>
  <si>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</si>
  <si>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</si>
  <si>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</si>
  <si>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</si>
  <si>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</si>
  <si>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</si>
  <si>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</si>
  <si>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</si>
  <si>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</si>
  <si>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</si>
  <si>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</si>
  <si>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</si>
  <si>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</si>
  <si>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</si>
  <si>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</si>
  <si>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</si>
  <si>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</si>
  <si>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</si>
  <si>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</si>
  <si>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</si>
  <si>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</si>
  <si>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</si>
  <si>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</si>
  <si>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</si>
  <si>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</si>
  <si>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</si>
  <si>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</si>
  <si>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</si>
  <si>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</si>
  <si>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</si>
  <si>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</si>
  <si>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</si>
  <si>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</si>
  <si>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</si>
  <si>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</si>
  <si>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</si>
  <si>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</si>
  <si>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</si>
  <si>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</si>
  <si>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</si>
  <si>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</si>
  <si>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</si>
  <si>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</si>
  <si>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</si>
  <si>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</si>
  <si>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</si>
  <si>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</si>
  <si>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</si>
  <si>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</si>
  <si>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</si>
  <si>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</si>
  <si>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</si>
  <si>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</si>
  <si>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</si>
  <si>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</si>
  <si>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</si>
  <si>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</si>
  <si>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</si>
  <si>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</si>
  <si>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</si>
  <si>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</si>
  <si>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</si>
  <si>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</si>
  <si>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</si>
  <si>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</si>
  <si>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</si>
  <si>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</si>
  <si>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</si>
  <si>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</si>
  <si>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</si>
  <si>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</si>
  <si>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</si>
  <si>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</si>
  <si>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</si>
  <si>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</si>
  <si>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</si>
  <si>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</si>
  <si>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</si>
  <si>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</si>
  <si>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</si>
  <si>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</si>
  <si>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</si>
  <si>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</si>
  <si>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</si>
  <si>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</si>
  <si>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</si>
  <si>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</si>
  <si>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</si>
  <si>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</si>
  <si>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</si>
  <si>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</si>
  <si>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</si>
  <si>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</si>
  <si>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</si>
  <si>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</si>
  <si>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</si>
  <si>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</si>
  <si>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</si>
  <si>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</si>
  <si>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</si>
  <si>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</si>
  <si>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</si>
  <si>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</si>
  <si>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</si>
  <si>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</si>
  <si>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</si>
  <si>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</si>
  <si>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</si>
  <si>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</si>
  <si>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</si>
  <si>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</si>
  <si>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</si>
  <si>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</si>
  <si>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</si>
  <si>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</si>
  <si>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</si>
  <si>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</si>
  <si>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</si>
  <si>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</si>
  <si>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</si>
  <si>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</si>
  <si>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</si>
  <si>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</si>
  <si>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</si>
  <si>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</si>
  <si>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</si>
  <si>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</si>
  <si>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</si>
  <si>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</si>
  <si>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</si>
  <si>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</si>
  <si>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</si>
  <si>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</si>
  <si>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</si>
  <si>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</si>
  <si>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</si>
  <si>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</si>
  <si>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</si>
  <si>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</si>
  <si>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</si>
  <si>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</si>
  <si>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</si>
  <si>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</si>
  <si>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</si>
  <si>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</si>
  <si>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</si>
  <si>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</si>
  <si>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</si>
  <si>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</si>
  <si>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</si>
  <si>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</si>
  <si>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</si>
  <si>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</si>
  <si>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</si>
  <si>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</si>
  <si>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</si>
  <si>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</si>
  <si>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</si>
  <si>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</si>
  <si>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</si>
  <si>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</si>
  <si>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</si>
  <si>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</si>
  <si>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</si>
  <si>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</si>
  <si>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</si>
  <si>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</si>
  <si>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</si>
  <si>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</si>
  <si>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</si>
  <si>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</si>
  <si>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</si>
  <si>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</si>
  <si>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</si>
  <si>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</si>
  <si>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</si>
  <si>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</si>
  <si>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</si>
  <si>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</si>
  <si>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</si>
  <si>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</si>
  <si>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</si>
  <si>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</si>
  <si>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</si>
  <si>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</si>
  <si>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</si>
  <si>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</si>
  <si>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</si>
  <si>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</si>
  <si>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</si>
  <si>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</si>
  <si>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</si>
  <si>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</si>
  <si>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</si>
  <si>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</si>
  <si>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</si>
  <si>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</si>
  <si>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</si>
  <si>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</si>
  <si>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</si>
  <si>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</si>
  <si>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</si>
  <si>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</si>
  <si>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</si>
  <si>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</si>
  <si>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</si>
  <si>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</si>
  <si>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</si>
  <si>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</si>
  <si>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</si>
  <si>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</si>
  <si>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</si>
  <si>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</si>
  <si>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</si>
  <si>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</si>
  <si>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</si>
  <si>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</si>
  <si>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</si>
  <si>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</si>
  <si>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</si>
  <si>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</si>
  <si>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</si>
  <si>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</si>
  <si>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</si>
  <si>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</si>
  <si>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</si>
  <si>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</si>
  <si>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</si>
  <si>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</si>
  <si>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</si>
  <si>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</si>
  <si>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</si>
  <si>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</si>
  <si>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</si>
  <si>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</si>
  <si>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</si>
  <si>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</si>
  <si>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</si>
  <si>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</si>
  <si>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</si>
  <si>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</si>
  <si>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</si>
  <si>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</si>
  <si>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</si>
  <si>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</si>
  <si>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</si>
  <si>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</si>
  <si>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</si>
  <si>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</si>
  <si>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</si>
  <si>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</si>
  <si>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</si>
  <si>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</si>
  <si>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</si>
  <si>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</si>
  <si>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</si>
  <si>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</si>
  <si>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</si>
  <si>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</si>
  <si>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</si>
  <si>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</si>
  <si>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</si>
  <si>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</si>
  <si>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</si>
  <si>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</si>
  <si>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</si>
  <si>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</si>
  <si>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</si>
  <si>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</si>
  <si>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</si>
  <si>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</si>
  <si>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</si>
  <si>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</si>
  <si>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</si>
  <si>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</si>
  <si>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</si>
  <si>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</si>
  <si>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</si>
  <si>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</si>
  <si>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</si>
  <si>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</si>
  <si>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</si>
  <si>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</si>
  <si>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</si>
  <si>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</si>
  <si>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</si>
  <si>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</si>
  <si>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</si>
  <si>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</si>
  <si>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</si>
  <si>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</si>
  <si>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</si>
  <si>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</si>
  <si>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</si>
  <si>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</si>
  <si>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</si>
  <si>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</si>
  <si>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</si>
  <si>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</si>
  <si>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</si>
  <si>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</si>
  <si>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</si>
  <si>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</si>
  <si>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</si>
  <si>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</si>
  <si>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</si>
  <si>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</si>
  <si>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</si>
  <si>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</si>
  <si>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</si>
  <si>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</si>
  <si>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</si>
  <si>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</si>
  <si>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</si>
  <si>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</si>
  <si>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</si>
  <si>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</si>
  <si>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</si>
  <si>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</si>
  <si>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</si>
  <si>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</si>
  <si>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</si>
  <si>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</si>
  <si>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</si>
  <si>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</si>
  <si>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</si>
  <si>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</si>
  <si>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</si>
  <si>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</si>
  <si>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</si>
  <si>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</si>
  <si>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</si>
  <si>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</si>
  <si>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</si>
  <si>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</si>
  <si>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</si>
  <si>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</si>
  <si>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</si>
  <si>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</si>
  <si>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</si>
  <si>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</si>
  <si>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</si>
  <si>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</si>
  <si>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</si>
  <si>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</si>
  <si>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</si>
  <si>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</si>
  <si>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</si>
  <si>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</si>
  <si>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</si>
  <si>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</si>
  <si>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</si>
  <si>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</si>
  <si>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</si>
  <si>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</si>
  <si>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</si>
  <si>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</si>
  <si>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</si>
  <si>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</si>
  <si>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</si>
  <si>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</si>
  <si>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</si>
  <si>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</si>
  <si>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</si>
  <si>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</si>
  <si>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</si>
  <si>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</si>
  <si>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</si>
  <si>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</si>
  <si>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</si>
  <si>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</si>
  <si>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</si>
  <si>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</si>
  <si>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</si>
  <si>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</si>
  <si>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</si>
  <si>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</si>
  <si>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</si>
  <si>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</si>
  <si>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</si>
  <si>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</si>
  <si>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</si>
  <si>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</si>
  <si>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</si>
  <si>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</si>
  <si>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</si>
  <si>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</si>
  <si>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</si>
  <si>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</si>
  <si>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</si>
  <si>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</si>
  <si>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</si>
  <si>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</si>
  <si>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</si>
  <si>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</si>
  <si>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</si>
  <si>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</si>
  <si>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</si>
  <si>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</si>
  <si>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</si>
  <si>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</si>
  <si>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</si>
  <si>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</si>
  <si>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</si>
  <si>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</si>
  <si>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</si>
  <si>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</si>
  <si>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</si>
  <si>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</si>
  <si>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</si>
  <si>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</si>
  <si>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</si>
  <si>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</si>
  <si>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</si>
  <si>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</si>
  <si>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</si>
  <si>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</si>
  <si>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</si>
  <si>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</si>
  <si>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</si>
  <si>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</si>
  <si>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</si>
  <si>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</si>
  <si>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</si>
  <si>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</si>
  <si>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</si>
  <si>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</si>
  <si>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</si>
  <si>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</si>
  <si>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</si>
  <si>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</si>
  <si>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</si>
  <si>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</si>
  <si>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</si>
  <si>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</si>
  <si>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</si>
  <si>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</si>
  <si>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</si>
  <si>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</si>
  <si>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</si>
  <si>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</si>
  <si>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</si>
  <si>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</si>
  <si>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</si>
  <si>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</si>
  <si>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</si>
  <si>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</si>
  <si>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</si>
  <si>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</si>
  <si>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</si>
  <si>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</si>
  <si>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</si>
  <si>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</si>
  <si>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</si>
  <si>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</si>
  <si>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</si>
  <si>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</si>
  <si>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</si>
  <si>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</si>
  <si>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</si>
  <si>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</si>
  <si>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</si>
  <si>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</si>
  <si>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</si>
  <si>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</si>
  <si>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</si>
  <si>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</si>
  <si>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</si>
  <si>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</si>
  <si>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</si>
  <si>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</si>
  <si>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</si>
  <si>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</si>
  <si>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</si>
  <si>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</si>
  <si>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</si>
  <si>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</si>
  <si>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</si>
  <si>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</si>
  <si>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</si>
  <si>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</si>
  <si>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</si>
  <si>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</si>
  <si>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</si>
  <si>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</si>
  <si>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</si>
  <si>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</si>
  <si>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</si>
  <si>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</si>
  <si>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</si>
  <si>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</si>
  <si>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</si>
  <si>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</si>
  <si>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</si>
  <si>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</si>
  <si>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</si>
  <si>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</si>
  <si>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</si>
  <si>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</si>
  <si>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</si>
  <si>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</si>
  <si>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</si>
  <si>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</si>
  <si>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</si>
  <si>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</si>
  <si>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</si>
  <si>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</si>
  <si>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</si>
  <si>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</si>
  <si>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</si>
  <si>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</si>
  <si>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</si>
  <si>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</si>
  <si>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</si>
  <si>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</si>
  <si>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</si>
  <si>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</si>
  <si>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</si>
  <si>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</si>
  <si>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</si>
  <si>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</si>
  <si>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</si>
  <si>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</si>
  <si>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</si>
  <si>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</si>
  <si>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</si>
  <si>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</si>
  <si>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</si>
  <si>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</si>
  <si>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</si>
  <si>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</si>
  <si>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</si>
  <si>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</si>
  <si>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</si>
  <si>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</si>
  <si>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</si>
  <si>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</si>
  <si>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</si>
  <si>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</si>
  <si>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</si>
  <si>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</si>
  <si>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</si>
  <si>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</si>
  <si>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</si>
  <si>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</si>
  <si>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</si>
  <si>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</si>
  <si>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</si>
  <si>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</si>
  <si>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</si>
  <si>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</si>
  <si>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</si>
  <si>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</si>
  <si>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</si>
  <si>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</si>
  <si>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</si>
  <si>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</si>
  <si>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</si>
  <si>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</si>
  <si>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</si>
  <si>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</si>
  <si>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</si>
  <si>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</si>
  <si>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</si>
  <si>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</si>
  <si>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</si>
  <si>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</si>
  <si>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</si>
  <si>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</si>
  <si>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</si>
  <si>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</si>
  <si>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</si>
  <si>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</si>
  <si>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</si>
  <si>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</si>
  <si>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</si>
  <si>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</si>
  <si>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</si>
  <si>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</si>
  <si>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</si>
  <si>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</si>
  <si>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</si>
  <si>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</si>
  <si>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</si>
  <si>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</si>
  <si>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</si>
  <si>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</si>
  <si>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</si>
  <si>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</si>
  <si>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</si>
  <si>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</si>
  <si>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</si>
  <si>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</si>
  <si>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</si>
  <si>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</si>
  <si>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</si>
  <si>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</si>
  <si>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</si>
  <si>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</si>
  <si>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</si>
  <si>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</si>
  <si>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</si>
  <si>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</si>
  <si>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</si>
  <si>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</si>
  <si>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</si>
  <si>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</si>
  <si>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</si>
  <si>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</si>
  <si>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</si>
  <si>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</si>
  <si>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</si>
  <si>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</si>
  <si>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</si>
  <si>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</si>
  <si>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</si>
  <si>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</si>
  <si>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</si>
  <si>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</si>
  <si>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</si>
  <si>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</si>
  <si>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</si>
  <si>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</si>
  <si>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</si>
  <si>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</si>
  <si>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</si>
  <si>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</si>
  <si>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</si>
  <si>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</si>
  <si>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</si>
  <si>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</si>
  <si>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</si>
  <si>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</si>
  <si>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</si>
  <si>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</si>
  <si>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</si>
  <si>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</si>
  <si>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</si>
  <si>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</si>
  <si>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</si>
  <si>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</si>
  <si>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</si>
  <si>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</si>
  <si>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</si>
  <si>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</si>
  <si>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</si>
  <si>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</si>
  <si>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</si>
  <si>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</si>
  <si>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</si>
  <si>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</si>
  <si>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</si>
  <si>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</si>
  <si>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</si>
  <si>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</si>
  <si>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</si>
  <si>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</si>
  <si>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</si>
  <si>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</si>
  <si>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</si>
  <si>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</si>
  <si>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</si>
  <si>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</si>
  <si>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</si>
  <si>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</si>
  <si>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</si>
  <si>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</si>
  <si>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</si>
  <si>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</si>
  <si>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</si>
  <si>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</si>
  <si>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</si>
  <si>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</si>
  <si>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</si>
  <si>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</si>
  <si>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</si>
  <si>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</si>
  <si>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</si>
  <si>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</si>
  <si>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</si>
  <si>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</si>
  <si>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</si>
  <si>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</si>
  <si>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</si>
  <si>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</si>
  <si>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</si>
  <si>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</si>
  <si>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</si>
  <si>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</si>
  <si>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</si>
  <si>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</si>
  <si>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</si>
  <si>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</si>
  <si>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</si>
  <si>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</si>
  <si>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</si>
  <si>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</si>
  <si>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</si>
  <si>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</si>
  <si>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</si>
  <si>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</si>
  <si>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</si>
  <si>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</si>
  <si>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</si>
  <si>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</si>
  <si>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</si>
  <si>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</si>
  <si>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</si>
  <si>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</si>
  <si>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</si>
  <si>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</si>
  <si>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</si>
  <si>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</si>
  <si>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</si>
  <si>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</si>
  <si>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</si>
  <si>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</si>
  <si>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</si>
  <si>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</si>
  <si>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</si>
  <si>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</si>
  <si>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</si>
  <si>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</si>
  <si>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</si>
  <si>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</si>
  <si>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</si>
  <si>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</si>
  <si>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</si>
  <si>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</si>
  <si>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</si>
  <si>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</si>
  <si>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</si>
  <si>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</si>
  <si>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</si>
  <si>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</si>
  <si>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</si>
  <si>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</si>
  <si>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</si>
  <si>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</si>
  <si>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</si>
  <si>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</si>
  <si>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</si>
  <si>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</si>
  <si>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</si>
  <si>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</si>
  <si>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</si>
  <si>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</si>
  <si>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</si>
  <si>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</si>
  <si>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</si>
  <si>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</si>
  <si>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</si>
  <si>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</si>
  <si>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</si>
  <si>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</si>
  <si>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</si>
  <si>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</si>
  <si>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</si>
  <si>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</si>
  <si>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</si>
  <si>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</si>
  <si>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</si>
  <si>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</si>
  <si>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</si>
  <si>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</si>
  <si>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</si>
  <si>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</si>
  <si>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</si>
  <si>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</si>
  <si>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</si>
  <si>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</si>
  <si>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</si>
  <si>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</si>
  <si>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</si>
  <si>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</si>
  <si>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</si>
  <si>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</si>
  <si>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</si>
  <si>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</si>
  <si>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</si>
  <si>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</si>
  <si>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</si>
  <si>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</si>
  <si>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</si>
  <si>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</si>
  <si>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</si>
  <si>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</si>
  <si>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</si>
  <si>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</si>
  <si>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</si>
  <si>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</si>
  <si>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</si>
  <si>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</si>
  <si>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</si>
  <si>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</si>
  <si>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</si>
  <si>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</si>
  <si>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</si>
  <si>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</si>
  <si>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</si>
  <si>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</si>
  <si>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</si>
  <si>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</si>
  <si>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</si>
  <si>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</si>
  <si>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</si>
  <si>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</si>
  <si>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</si>
  <si>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</si>
  <si>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</si>
  <si>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</si>
  <si>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</si>
  <si>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</si>
  <si>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</si>
  <si>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</si>
  <si>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</si>
  <si>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</si>
  <si>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</si>
  <si>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</si>
  <si>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</si>
  <si>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</si>
  <si>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</si>
  <si>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</si>
  <si>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</si>
  <si>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</si>
  <si>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</si>
  <si>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</si>
  <si>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</si>
  <si>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</si>
  <si>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</si>
  <si>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</si>
  <si>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</si>
  <si>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</si>
  <si>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</si>
  <si>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</si>
  <si>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</si>
  <si>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</si>
  <si>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</si>
  <si>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</si>
  <si>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</si>
  <si>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</si>
  <si>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</si>
  <si>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</si>
  <si>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</si>
  <si>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</si>
  <si>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</si>
  <si>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</si>
  <si>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</si>
  <si>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</si>
  <si>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</si>
  <si>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</si>
  <si>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</si>
  <si>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</si>
  <si>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</si>
  <si>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</si>
  <si>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</si>
  <si>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</si>
  <si>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</si>
  <si>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</si>
  <si>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</si>
  <si>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</si>
  <si>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</si>
  <si>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</si>
  <si>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</si>
  <si>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</si>
  <si>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</si>
  <si>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</si>
  <si>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</si>
  <si>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</si>
  <si>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</si>
  <si>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</si>
  <si>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</si>
  <si>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</si>
  <si>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</si>
  <si>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</si>
  <si>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</si>
  <si>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</si>
  <si>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</si>
  <si>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</si>
  <si>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</si>
  <si>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</si>
  <si>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</si>
  <si>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</si>
  <si>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</si>
  <si>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</si>
  <si>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</si>
  <si>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</si>
  <si>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</si>
  <si>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</si>
  <si>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</si>
  <si>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</si>
  <si>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</si>
  <si>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</si>
  <si>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</si>
  <si>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</si>
  <si>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</si>
  <si>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</si>
  <si>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</si>
  <si>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</si>
  <si>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</si>
  <si>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</si>
  <si>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</si>
  <si>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</si>
  <si>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</si>
  <si>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</si>
  <si>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</si>
  <si>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</si>
  <si>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</si>
  <si>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</si>
  <si>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</si>
  <si>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</si>
  <si>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</si>
  <si>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</si>
  <si>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</si>
  <si>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</si>
  <si>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</si>
  <si>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</si>
  <si>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</si>
  <si>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</si>
  <si>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</si>
  <si>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</si>
  <si>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</si>
  <si>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</si>
  <si>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</si>
  <si>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</si>
  <si>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</si>
  <si>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</si>
  <si>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</si>
  <si>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</si>
  <si>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</si>
  <si>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</si>
  <si>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</si>
  <si>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</si>
  <si>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</si>
  <si>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</si>
  <si>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</si>
  <si>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</si>
  <si>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</si>
  <si>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</si>
  <si>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</si>
  <si>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</si>
  <si>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</si>
  <si>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</si>
  <si>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</si>
  <si>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</si>
  <si>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</si>
  <si>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</si>
  <si>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</si>
  <si>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</si>
  <si>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</si>
  <si>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</si>
  <si>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</si>
  <si>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</si>
  <si>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</si>
  <si>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</si>
  <si>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</si>
  <si>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</si>
  <si>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</si>
  <si>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</si>
  <si>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</si>
  <si>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</si>
  <si>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</si>
  <si>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</si>
  <si>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</si>
  <si>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</si>
  <si>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</si>
  <si>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</si>
  <si>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</si>
  <si>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</si>
  <si>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</si>
  <si>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</si>
  <si>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</si>
  <si>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</si>
  <si>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</si>
  <si>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</si>
  <si>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</si>
  <si>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</si>
  <si>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</si>
  <si>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</si>
  <si>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</si>
  <si>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</si>
  <si>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</si>
  <si>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</si>
  <si>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</si>
  <si>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</si>
  <si>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</si>
  <si>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</si>
  <si>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</si>
  <si>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</si>
  <si>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</si>
  <si>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</si>
  <si>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</si>
  <si>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</si>
  <si>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</si>
  <si>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</si>
  <si>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</si>
  <si>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</si>
  <si>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</si>
  <si>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</si>
  <si>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</si>
  <si>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</si>
  <si>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</si>
  <si>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</si>
  <si>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</si>
  <si>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</si>
  <si>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</si>
  <si>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</si>
  <si>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</si>
  <si>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</si>
  <si>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</si>
  <si>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</si>
  <si>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</si>
  <si>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</si>
  <si>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</si>
  <si>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</si>
  <si>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</si>
  <si>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</si>
  <si>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</si>
  <si>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</si>
  <si>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</si>
  <si>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</si>
  <si>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</si>
  <si>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</si>
  <si>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</si>
  <si>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</si>
  <si>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</si>
  <si>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</si>
  <si>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</si>
  <si>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</si>
  <si>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</si>
  <si>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</si>
  <si>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</si>
  <si>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</si>
  <si>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</si>
  <si>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</si>
  <si>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</si>
  <si>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</si>
  <si>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</si>
  <si>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</si>
  <si>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</si>
  <si>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</si>
  <si>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</si>
  <si>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</si>
  <si>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</si>
  <si>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</si>
  <si>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</si>
  <si>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</si>
  <si>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</si>
  <si>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</si>
  <si>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</si>
  <si>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</si>
  <si>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</si>
  <si>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</si>
  <si>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</si>
  <si>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</si>
  <si>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</si>
  <si>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</si>
  <si>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</si>
  <si>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</si>
  <si>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</si>
  <si>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</si>
  <si>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</si>
  <si>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</si>
  <si>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</si>
  <si>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</si>
  <si>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</si>
  <si>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</si>
  <si>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</si>
  <si>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</si>
  <si>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</si>
  <si>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</si>
  <si>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</si>
  <si>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</si>
  <si>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</si>
  <si>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</si>
  <si>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</si>
  <si>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</si>
  <si>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</si>
  <si>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</si>
  <si>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</si>
  <si>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</si>
  <si>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</si>
  <si>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</si>
  <si>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</si>
  <si>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</si>
  <si>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</si>
  <si>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</si>
  <si>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</si>
  <si>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</si>
  <si>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</si>
  <si>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</si>
  <si>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</si>
  <si>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</si>
  <si>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</si>
  <si>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</si>
  <si>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</si>
  <si>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</si>
  <si>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</si>
  <si>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</si>
  <si>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</si>
  <si>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</si>
  <si>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</si>
  <si>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</si>
  <si>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</si>
  <si>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</si>
  <si>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</si>
  <si>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</si>
  <si>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</si>
  <si>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</si>
  <si>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</si>
  <si>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</si>
  <si>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</si>
  <si>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</si>
  <si>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</si>
  <si>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</si>
  <si>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</si>
  <si>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</si>
  <si>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</si>
  <si>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</si>
  <si>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</si>
  <si>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</si>
  <si>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</si>
  <si>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</si>
  <si>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</si>
  <si>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</si>
  <si>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</si>
  <si>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</si>
  <si>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</si>
  <si>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</si>
  <si>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</si>
  <si>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</si>
  <si>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</si>
  <si>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</si>
  <si>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</si>
  <si>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</si>
  <si>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</si>
  <si>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</si>
  <si>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</si>
  <si>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</si>
  <si>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</si>
  <si>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</si>
  <si>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</si>
  <si>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</si>
  <si>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</si>
  <si>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</si>
  <si>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</si>
  <si>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</si>
  <si>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</si>
  <si>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</si>
  <si>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</si>
  <si>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</si>
  <si>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</si>
  <si>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</si>
  <si>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</si>
  <si>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</si>
  <si>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</si>
  <si>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</si>
  <si>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</si>
  <si>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</si>
  <si>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</si>
  <si>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</si>
  <si>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</si>
  <si>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</si>
  <si>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</si>
  <si>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</si>
  <si>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</si>
  <si>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</si>
  <si>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</si>
  <si>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</si>
  <si>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</si>
  <si>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</si>
  <si>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</si>
  <si>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</si>
  <si>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</si>
  <si>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</si>
  <si>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</si>
  <si>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</si>
  <si>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</si>
  <si>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</si>
  <si>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</si>
  <si>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</si>
  <si>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</si>
  <si>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</si>
  <si>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</si>
  <si>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</si>
  <si>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</si>
  <si>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</si>
  <si>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</si>
  <si>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</si>
  <si>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</si>
  <si>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</si>
  <si>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</si>
  <si>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</si>
  <si>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</si>
  <si>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</si>
  <si>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</si>
  <si>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</si>
  <si>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</si>
  <si>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</si>
  <si>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</si>
  <si>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</si>
  <si>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</si>
  <si>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</si>
  <si>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</si>
  <si>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</si>
  <si>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</si>
  <si>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</si>
  <si>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</si>
  <si>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</si>
  <si>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</si>
  <si>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</si>
  <si>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</si>
  <si>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</si>
  <si>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</si>
  <si>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</si>
  <si>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</si>
  <si>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</si>
  <si>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</si>
  <si>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</si>
  <si>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</si>
  <si>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</si>
  <si>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</si>
  <si>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</si>
  <si>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</si>
  <si>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</si>
  <si>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</si>
  <si>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</si>
  <si>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</si>
  <si>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</si>
  <si>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</si>
  <si>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</si>
  <si>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</si>
  <si>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</si>
  <si>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</si>
  <si>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</si>
  <si>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</si>
  <si>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</si>
  <si>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</si>
  <si>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</si>
  <si>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</si>
  <si>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</si>
  <si>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</si>
  <si>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</si>
  <si>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</si>
  <si>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</si>
  <si>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</si>
  <si>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</si>
  <si>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</si>
  <si>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</si>
  <si>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</si>
  <si>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</si>
  <si>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</si>
  <si>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</si>
  <si>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</si>
  <si>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</si>
  <si>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</si>
  <si>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</si>
  <si>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</si>
  <si>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</si>
  <si>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</si>
  <si>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</si>
  <si>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</si>
  <si>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</si>
  <si>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</si>
  <si>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</si>
  <si>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</si>
  <si>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</si>
  <si>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</si>
  <si>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</si>
  <si>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</si>
  <si>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</si>
  <si>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</si>
  <si>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</si>
  <si>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</si>
  <si>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</si>
  <si>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</si>
  <si>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</si>
  <si>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</si>
  <si>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</si>
  <si>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</si>
  <si>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</si>
  <si>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</si>
  <si>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</si>
  <si>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</si>
  <si>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</si>
  <si>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</si>
  <si>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</si>
  <si>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</si>
  <si>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</si>
  <si>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</si>
  <si>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</si>
  <si>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</si>
  <si>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</si>
  <si>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</si>
  <si>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</si>
  <si>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</si>
  <si>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</si>
  <si>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</si>
  <si>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</si>
  <si>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</si>
  <si>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</si>
  <si>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</si>
  <si>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</si>
  <si>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</si>
  <si>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</si>
  <si>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</si>
  <si>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</si>
  <si>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</si>
  <si>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</si>
  <si>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</si>
  <si>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</si>
  <si>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</si>
  <si>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</si>
  <si>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</si>
  <si>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</si>
  <si>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</si>
  <si>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</si>
  <si>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</si>
  <si>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</si>
  <si>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</si>
  <si>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</si>
  <si>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</si>
  <si>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</si>
  <si>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</si>
  <si>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</si>
  <si>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</si>
  <si>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</si>
  <si>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</si>
  <si>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</si>
  <si>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</si>
  <si>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</si>
  <si>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</si>
  <si>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</si>
  <si>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</si>
  <si>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</si>
  <si>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</si>
  <si>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</si>
  <si>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</si>
  <si>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</si>
  <si>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</si>
  <si>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</si>
  <si>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</si>
  <si>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</si>
  <si>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</si>
  <si>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</si>
  <si>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</si>
  <si>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</si>
  <si>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</si>
  <si>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</si>
  <si>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</si>
  <si>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</si>
  <si>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</si>
  <si>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</si>
  <si>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</si>
  <si>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</si>
  <si>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</si>
  <si>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</si>
  <si>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</si>
  <si>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</si>
  <si>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</si>
  <si>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</si>
  <si>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</si>
  <si>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</si>
  <si>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</si>
  <si>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</si>
  <si>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</si>
  <si>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</si>
  <si>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</si>
  <si>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</si>
  <si>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</si>
  <si>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</si>
  <si>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</si>
  <si>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</si>
  <si>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</si>
  <si>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</si>
  <si>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</si>
  <si>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</si>
  <si>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</si>
  <si>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</si>
  <si>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</si>
  <si>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</si>
  <si>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</si>
  <si>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</si>
  <si>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</si>
  <si>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</si>
  <si>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</si>
  <si>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</si>
  <si>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</si>
  <si>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</si>
  <si>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</si>
  <si>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</si>
  <si>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</si>
  <si>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</si>
  <si>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</si>
  <si>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</si>
  <si>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</si>
  <si>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</si>
  <si>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</si>
  <si>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</si>
  <si>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</si>
  <si>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</si>
  <si>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</si>
  <si>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</si>
  <si>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</si>
  <si>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</si>
  <si>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</si>
  <si>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</si>
  <si>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</si>
  <si>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</si>
  <si>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</si>
  <si>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</si>
  <si>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</si>
  <si>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</si>
  <si>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</si>
  <si>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</si>
  <si>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</si>
  <si>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</si>
  <si>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</si>
  <si>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</si>
  <si>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</si>
  <si>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</si>
  <si>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</si>
  <si>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</si>
  <si>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</si>
  <si>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</si>
  <si>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</si>
  <si>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</si>
  <si>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</si>
  <si>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</si>
  <si>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</si>
  <si>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</si>
  <si>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</si>
  <si>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</si>
  <si>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</si>
  <si>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</si>
  <si>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</si>
  <si>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</si>
  <si>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</si>
  <si>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</si>
  <si>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</si>
  <si>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</si>
  <si>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</si>
  <si>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</si>
  <si>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</si>
  <si>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</si>
  <si>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</si>
  <si>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</si>
  <si>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</si>
  <si>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</si>
  <si>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</si>
  <si>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</si>
  <si>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</si>
  <si>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</si>
  <si>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</si>
  <si>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</si>
  <si>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</si>
  <si>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</si>
  <si>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</si>
  <si>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</si>
  <si>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</si>
  <si>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</si>
  <si>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</si>
  <si>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</si>
  <si>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</si>
  <si>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</si>
  <si>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</si>
  <si>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</si>
  <si>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</si>
  <si>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</si>
  <si>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</si>
  <si>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</si>
  <si>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</si>
  <si>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</si>
  <si>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</si>
  <si>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</si>
  <si>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</si>
  <si>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</si>
  <si>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</si>
  <si>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</si>
  <si>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</si>
  <si>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</si>
  <si>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</si>
  <si>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</si>
  <si>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</si>
  <si>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</si>
  <si>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</si>
  <si>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</si>
  <si>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</si>
  <si>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</si>
  <si>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</si>
  <si>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</si>
  <si>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</si>
  <si>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</si>
  <si>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</si>
  <si>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</si>
  <si>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</si>
  <si>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</si>
  <si>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</si>
  <si>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</si>
  <si>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</si>
  <si>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</si>
  <si>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</si>
  <si>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</si>
  <si>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</si>
  <si>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</si>
  <si>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</si>
  <si>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</si>
  <si>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</si>
  <si>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</si>
  <si>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</si>
  <si>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</si>
  <si>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</si>
  <si>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</si>
  <si>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</si>
  <si>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</si>
  <si>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</si>
  <si>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</si>
  <si>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</si>
  <si>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</si>
  <si>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</si>
  <si>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</si>
  <si>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</si>
  <si>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</si>
  <si>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</si>
  <si>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</si>
  <si>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</si>
  <si>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</si>
  <si>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</si>
  <si>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</si>
  <si>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</si>
  <si>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</si>
  <si>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</si>
  <si>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</si>
  <si>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</si>
  <si>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</si>
  <si>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</si>
  <si>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</si>
  <si>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</si>
  <si>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</si>
  <si>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</si>
  <si>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</si>
  <si>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</si>
  <si>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</si>
  <si>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</si>
  <si>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</si>
  <si>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</si>
  <si>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</si>
  <si>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</si>
  <si>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</si>
  <si>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</si>
  <si>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</si>
  <si>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</si>
  <si>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</si>
  <si>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</si>
  <si>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</si>
  <si>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</si>
  <si>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</si>
  <si>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</si>
  <si>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</si>
  <si>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</si>
  <si>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</si>
  <si>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</si>
  <si>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</si>
  <si>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</si>
  <si>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</si>
  <si>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</si>
  <si>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</si>
  <si>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</si>
  <si>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</si>
  <si>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</si>
  <si>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</si>
  <si>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</si>
  <si>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</si>
  <si>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</si>
  <si>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</si>
  <si>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</si>
  <si>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</si>
  <si>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</si>
  <si>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</si>
  <si>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</si>
  <si>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</si>
  <si>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</si>
  <si>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</si>
  <si>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</si>
  <si>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</si>
  <si>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</si>
  <si>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</si>
  <si>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</si>
  <si>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</si>
  <si>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</si>
  <si>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</si>
  <si>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</si>
  <si>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</si>
  <si>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</si>
  <si>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</si>
  <si>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</si>
  <si>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</si>
  <si>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</si>
  <si>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</si>
  <si>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</si>
  <si>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</si>
  <si>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</si>
  <si>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</si>
  <si>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</si>
  <si>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</si>
  <si>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</si>
  <si>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</si>
  <si>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</si>
  <si>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</si>
  <si>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</si>
  <si>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</si>
  <si>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</si>
  <si>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</si>
  <si>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</si>
  <si>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</si>
  <si>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</si>
  <si>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</si>
  <si>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</si>
  <si>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</si>
  <si>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</si>
  <si>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</si>
  <si>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</si>
  <si>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</si>
  <si>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</si>
  <si>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</si>
  <si>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</si>
  <si>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</si>
  <si>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</si>
  <si>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</si>
  <si>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</si>
  <si>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</si>
  <si>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</si>
  <si>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</si>
  <si>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</si>
  <si>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</si>
  <si>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</si>
  <si>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</si>
  <si>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</si>
  <si>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</si>
  <si>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</si>
  <si>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</si>
  <si>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</si>
  <si>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</si>
  <si>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</si>
  <si>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</si>
  <si>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</si>
  <si>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</si>
  <si>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</si>
  <si>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</si>
  <si>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</si>
  <si>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</si>
  <si>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</si>
  <si>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</si>
  <si>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</si>
  <si>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</si>
  <si>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</si>
  <si>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</si>
  <si>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</si>
  <si>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</si>
  <si>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</si>
  <si>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</si>
  <si>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</si>
  <si>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</si>
  <si>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</si>
  <si>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</si>
  <si>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</si>
  <si>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</si>
  <si>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</si>
  <si>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</si>
  <si>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</si>
  <si>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</si>
  <si>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</si>
  <si>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</si>
  <si>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</si>
  <si>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</si>
  <si>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</si>
  <si>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</si>
  <si>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</si>
  <si>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</si>
  <si>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</si>
  <si>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</si>
  <si>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</si>
  <si>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</si>
  <si>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</si>
  <si>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</si>
  <si>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</si>
  <si>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</si>
  <si>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</si>
  <si>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</si>
  <si>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</si>
  <si>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</si>
  <si>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</si>
  <si>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</si>
  <si>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</si>
  <si>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</si>
  <si>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</si>
  <si>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</si>
  <si>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</si>
  <si>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</si>
  <si>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</si>
  <si>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</si>
  <si>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</si>
  <si>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</si>
  <si>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</si>
  <si>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</si>
  <si>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</si>
  <si>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</si>
  <si>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</si>
  <si>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</si>
  <si>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</si>
  <si>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</si>
  <si>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</si>
  <si>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</si>
  <si>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</si>
  <si>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</si>
  <si>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</si>
  <si>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</si>
  <si>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</si>
  <si>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</si>
  <si>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</si>
  <si>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</si>
  <si>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</si>
  <si>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</si>
  <si>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</si>
  <si>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</si>
  <si>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</si>
  <si>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</si>
  <si>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</si>
  <si>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</si>
  <si>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</si>
  <si>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</si>
  <si>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</si>
  <si>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</si>
  <si>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</si>
  <si>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</si>
  <si>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</si>
  <si>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</si>
  <si>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</si>
  <si>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</si>
  <si>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</si>
  <si>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</si>
  <si>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</si>
  <si>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</si>
  <si>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</si>
  <si>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</si>
  <si>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</si>
  <si>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</si>
  <si>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</si>
  <si>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</si>
  <si>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</si>
  <si>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</si>
  <si>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</si>
  <si>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</si>
  <si>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</si>
  <si>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</si>
  <si>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</si>
  <si>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</si>
  <si>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</si>
  <si>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</si>
  <si>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</si>
  <si>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</si>
  <si>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</si>
  <si>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</si>
  <si>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</si>
  <si>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</si>
  <si>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</si>
  <si>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</si>
  <si>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</si>
  <si>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</si>
  <si>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</si>
  <si>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</si>
  <si>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</si>
  <si>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</si>
  <si>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</si>
  <si>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</si>
  <si>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</si>
  <si>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</si>
  <si>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</si>
  <si>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</si>
  <si>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</si>
  <si>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</si>
  <si>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</si>
  <si>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</si>
  <si>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</si>
  <si>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</si>
  <si>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</si>
  <si>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</si>
  <si>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</si>
  <si>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</si>
  <si>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</si>
  <si>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</si>
  <si>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</si>
  <si>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</si>
  <si>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</si>
  <si>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</si>
  <si>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</si>
  <si>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</si>
  <si>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</si>
  <si>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</si>
  <si>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</si>
  <si>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</si>
  <si>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</si>
  <si>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</si>
  <si>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</si>
  <si>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</si>
  <si>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</si>
  <si>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</si>
  <si>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</si>
  <si>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</si>
  <si>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</si>
  <si>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</si>
  <si>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</si>
  <si>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</si>
  <si>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</si>
  <si>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</si>
  <si>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</si>
  <si>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</si>
  <si>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</si>
  <si>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</si>
  <si>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</si>
  <si>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</si>
  <si>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</si>
  <si>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</si>
  <si>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</si>
  <si>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</si>
  <si>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</si>
  <si>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</si>
  <si>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</si>
  <si>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</si>
  <si>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</si>
  <si>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</si>
  <si>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</si>
  <si>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</si>
  <si>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</si>
  <si>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</si>
  <si>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</si>
  <si>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</si>
  <si>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</si>
  <si>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</si>
  <si>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</si>
  <si>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</si>
  <si>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</si>
  <si>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</si>
  <si>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</si>
  <si>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</si>
  <si>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</si>
  <si>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</si>
  <si>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</si>
  <si>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</si>
  <si>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</si>
  <si>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</si>
  <si>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</si>
  <si>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</si>
  <si>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</si>
  <si>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</si>
  <si>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</si>
  <si>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</si>
  <si>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</si>
  <si>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</si>
  <si>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</si>
  <si>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</si>
  <si>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</si>
  <si>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</si>
  <si>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</si>
  <si>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</si>
  <si>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</si>
  <si>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</si>
  <si>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</si>
  <si>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</si>
  <si>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</si>
  <si>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</si>
  <si>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</si>
  <si>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</si>
  <si>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</si>
  <si>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</si>
  <si>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</si>
  <si>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</si>
  <si>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</si>
  <si>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</si>
  <si>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</si>
  <si>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</si>
  <si>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</si>
  <si>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</si>
  <si>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</si>
  <si>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</si>
  <si>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</si>
  <si>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</si>
  <si>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</si>
  <si>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</si>
  <si>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</si>
  <si>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</si>
  <si>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</si>
  <si>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</si>
  <si>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</si>
  <si>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</si>
  <si>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</si>
  <si>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</si>
  <si>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</si>
  <si>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</si>
  <si>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</si>
  <si>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</si>
  <si>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</si>
  <si>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</si>
  <si>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</si>
  <si>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</si>
  <si>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</si>
  <si>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</si>
  <si>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</si>
  <si>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</si>
  <si>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</si>
  <si>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</si>
  <si>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</si>
  <si>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</si>
  <si>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</si>
  <si>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</si>
  <si>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</si>
  <si>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</si>
  <si>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</si>
  <si>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</si>
  <si>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</si>
  <si>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</si>
  <si>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</si>
  <si>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</si>
  <si>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</si>
  <si>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</si>
  <si>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</si>
  <si>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</si>
  <si>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</si>
  <si>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</si>
  <si>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</si>
  <si>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</si>
  <si>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</si>
  <si>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</si>
  <si>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</si>
  <si>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</si>
  <si>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</si>
  <si>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</si>
  <si>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</si>
  <si>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</si>
  <si>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</si>
  <si>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</si>
  <si>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</si>
  <si>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</si>
  <si>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</si>
  <si>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</si>
  <si>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</si>
  <si>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</si>
  <si>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</si>
  <si>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</si>
  <si>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</si>
  <si>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</si>
  <si>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</si>
  <si>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</si>
  <si>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</si>
  <si>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</si>
  <si>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</si>
  <si>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</si>
  <si>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</si>
  <si>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</si>
  <si>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</si>
  <si>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</si>
  <si>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</si>
  <si>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</si>
  <si>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</si>
  <si>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</si>
  <si>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</si>
  <si>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</si>
  <si>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</si>
  <si>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</si>
  <si>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</si>
  <si>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</si>
  <si>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</si>
  <si>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</si>
  <si>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</si>
  <si>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</si>
  <si>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</si>
  <si>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</si>
  <si>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</si>
  <si>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</si>
  <si>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</si>
  <si>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</si>
  <si>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</si>
  <si>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</si>
  <si>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</si>
  <si>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</si>
  <si>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</si>
  <si>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</si>
  <si>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</si>
  <si>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</si>
  <si>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</si>
  <si>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</si>
  <si>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</si>
  <si>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</si>
  <si>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</si>
  <si>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</si>
  <si>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</si>
  <si>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</si>
  <si>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</si>
  <si>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</si>
  <si>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</si>
  <si>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</si>
  <si>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</si>
  <si>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</si>
  <si>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</si>
  <si>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</si>
  <si>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</si>
  <si>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</si>
  <si>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</si>
  <si>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</si>
  <si>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</si>
  <si>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</si>
  <si>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</si>
  <si>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</si>
  <si>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</si>
  <si>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</si>
  <si>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</si>
  <si>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</si>
  <si>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</si>
  <si>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</si>
  <si>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</si>
  <si>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</si>
  <si>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</si>
  <si>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</si>
  <si>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</si>
  <si>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</si>
  <si>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</si>
  <si>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</si>
  <si>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</si>
  <si>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</si>
  <si>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</si>
  <si>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</si>
  <si>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</si>
  <si>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</si>
  <si>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</si>
  <si>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</si>
  <si>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</si>
  <si>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</si>
  <si>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</si>
  <si>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</si>
  <si>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</si>
  <si>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</si>
  <si>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</si>
  <si>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</si>
  <si>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</si>
  <si>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</si>
  <si>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</si>
  <si>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</si>
  <si>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</si>
  <si>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</si>
  <si>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</si>
  <si>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</si>
  <si>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</si>
  <si>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</si>
  <si>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</si>
  <si>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</si>
  <si>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</si>
  <si>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</si>
  <si>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</si>
  <si>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</si>
  <si>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</si>
  <si>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</si>
  <si>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</si>
  <si>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</si>
  <si>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</si>
  <si>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</si>
  <si>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</si>
  <si>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</si>
  <si>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</si>
  <si>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</si>
  <si>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</si>
  <si>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</si>
  <si>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</si>
  <si>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</si>
  <si>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</si>
  <si>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</si>
  <si>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</si>
  <si>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</si>
  <si>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</si>
  <si>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</si>
  <si>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</si>
  <si>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</si>
  <si>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</si>
  <si>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</si>
  <si>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</si>
  <si>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</si>
  <si>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</si>
  <si>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</si>
  <si>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</si>
  <si>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</si>
  <si>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</si>
  <si>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</si>
  <si>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</si>
  <si>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</si>
  <si>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</si>
  <si>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</si>
  <si>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</si>
  <si>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</si>
  <si>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</si>
  <si>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</si>
  <si>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</si>
  <si>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</si>
  <si>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</si>
  <si>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</si>
  <si>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</si>
  <si>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</si>
  <si>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</si>
  <si>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</si>
  <si>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</si>
  <si>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</si>
  <si>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</si>
  <si>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</si>
  <si>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</si>
  <si>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</si>
  <si>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</si>
  <si>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</si>
  <si>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</si>
  <si>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</si>
  <si>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</si>
  <si>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</si>
  <si>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</si>
  <si>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</si>
  <si>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</si>
  <si>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</si>
  <si>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</si>
  <si>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</si>
  <si>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</si>
  <si>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</si>
  <si>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</si>
  <si>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</si>
  <si>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</si>
  <si>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</si>
  <si>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</si>
  <si>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</si>
  <si>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</si>
  <si>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</si>
  <si>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</si>
  <si>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</si>
  <si>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</si>
  <si>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</si>
  <si>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</si>
  <si>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</si>
  <si>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</si>
  <si>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</si>
  <si>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</si>
  <si>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</si>
  <si>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</si>
  <si>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</si>
  <si>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</si>
  <si>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</si>
  <si>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</si>
  <si>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</si>
  <si>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</si>
  <si>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</si>
  <si>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</si>
  <si>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</si>
  <si>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</si>
  <si>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</si>
  <si>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</si>
  <si>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</si>
  <si>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</si>
  <si>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</si>
  <si>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</si>
  <si>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</si>
  <si>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</si>
  <si>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</si>
  <si>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</si>
  <si>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</si>
  <si>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</si>
  <si>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</si>
  <si>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</si>
  <si>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</si>
  <si>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</si>
  <si>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</si>
  <si>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</si>
  <si>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</si>
  <si>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</si>
  <si>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</si>
  <si>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</si>
  <si>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</si>
  <si>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</si>
  <si>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</si>
  <si>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</si>
  <si>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</si>
  <si>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</si>
  <si>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</si>
  <si>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</si>
  <si>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</si>
  <si>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</si>
  <si>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</si>
  <si>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</si>
  <si>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</si>
  <si>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</si>
  <si>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</si>
  <si>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</si>
  <si>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</si>
  <si>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</si>
  <si>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</si>
  <si>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</si>
  <si>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</si>
  <si>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</si>
  <si>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</si>
  <si>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</si>
  <si>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</si>
  <si>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</si>
  <si>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</si>
  <si>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</si>
  <si>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</si>
  <si>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</si>
  <si>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</si>
  <si>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</si>
  <si>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</si>
  <si>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</si>
  <si>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</si>
  <si>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</si>
  <si>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</si>
  <si>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</si>
  <si>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</si>
  <si>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</si>
  <si>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</si>
  <si>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</si>
  <si>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</si>
  <si>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</si>
  <si>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</si>
  <si>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</si>
  <si>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</si>
  <si>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</si>
  <si>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</si>
  <si>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</si>
  <si>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</si>
  <si>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</si>
  <si>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</si>
  <si>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</si>
  <si>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</si>
  <si>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</si>
  <si>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</si>
  <si>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</si>
  <si>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</si>
  <si>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</si>
  <si>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</si>
  <si>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</si>
  <si>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</si>
  <si>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</si>
  <si>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</si>
  <si>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</si>
  <si>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</si>
  <si>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</si>
  <si>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</si>
  <si>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</si>
  <si>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</si>
  <si>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</si>
  <si>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</si>
  <si>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</si>
  <si>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</si>
  <si>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</si>
  <si>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</si>
  <si>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</si>
  <si>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</si>
  <si>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</si>
  <si>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</si>
  <si>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</si>
  <si>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</si>
  <si>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</si>
  <si>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</si>
  <si>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</si>
  <si>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</si>
  <si>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</si>
  <si>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</si>
  <si>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</si>
  <si>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</si>
  <si>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</si>
  <si>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</si>
  <si>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</si>
  <si>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</si>
  <si>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</si>
  <si>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</si>
  <si>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</si>
  <si>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</si>
  <si>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</si>
  <si>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</si>
  <si>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</si>
  <si>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</si>
  <si>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</si>
  <si>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</si>
  <si>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</si>
  <si>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</si>
  <si>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</si>
  <si>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</si>
  <si>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</si>
  <si>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</si>
  <si>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</si>
  <si>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</si>
  <si>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</si>
  <si>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</si>
  <si>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</si>
  <si>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</si>
  <si>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</si>
  <si>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</si>
  <si>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</si>
  <si>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</si>
  <si>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</si>
  <si>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</si>
  <si>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</si>
  <si>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</si>
  <si>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</si>
  <si>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</si>
  <si>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</si>
  <si>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</si>
  <si>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</si>
  <si>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</si>
  <si>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</si>
  <si>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</si>
  <si>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</si>
  <si>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</si>
  <si>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</si>
  <si>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</si>
  <si>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</si>
  <si>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</si>
  <si>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</si>
  <si>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</si>
  <si>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</si>
  <si>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</si>
  <si>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</si>
  <si>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</si>
  <si>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</si>
  <si>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</si>
  <si>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</si>
  <si>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</si>
  <si>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</si>
  <si>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</si>
  <si>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</si>
  <si>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</si>
  <si>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</si>
  <si>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</si>
  <si>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</si>
  <si>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</si>
  <si>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</si>
  <si>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</si>
  <si>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</si>
  <si>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</si>
  <si>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</si>
  <si>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</si>
  <si>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</si>
  <si>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</si>
  <si>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</si>
  <si>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</si>
  <si>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</si>
  <si>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</si>
  <si>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</si>
  <si>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</si>
  <si>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</si>
  <si>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</si>
  <si>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</si>
  <si>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</si>
  <si>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</si>
  <si>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</si>
  <si>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</si>
  <si>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</si>
  <si>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</si>
  <si>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</si>
  <si>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</si>
  <si>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</si>
  <si>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</si>
  <si>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</si>
  <si>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</si>
  <si>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</si>
  <si>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</si>
  <si>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</si>
  <si>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</si>
  <si>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</si>
  <si>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</si>
  <si>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</si>
  <si>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</si>
  <si>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</si>
  <si>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</si>
  <si>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</si>
  <si>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</si>
  <si>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</si>
  <si>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</si>
  <si>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</si>
  <si>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</si>
  <si>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</si>
  <si>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</si>
  <si>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</si>
  <si>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</si>
  <si>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</si>
  <si>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</si>
  <si>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</si>
  <si>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</si>
  <si>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</si>
  <si>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</si>
  <si>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</si>
  <si>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</si>
  <si>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</si>
  <si>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</si>
  <si>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</si>
  <si>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</si>
  <si>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</si>
  <si>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</si>
  <si>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</si>
  <si>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</si>
  <si>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</si>
  <si>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</si>
  <si>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</si>
  <si>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</si>
  <si>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</si>
  <si>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</si>
  <si>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</si>
  <si>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</si>
  <si>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</si>
  <si>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</si>
  <si>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</si>
  <si>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</si>
  <si>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</si>
  <si>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</si>
  <si>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</si>
  <si>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</si>
  <si>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</si>
  <si>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</si>
  <si>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</si>
  <si>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</si>
  <si>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</si>
  <si>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</si>
  <si>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</si>
  <si>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</si>
  <si>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</si>
  <si>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</si>
  <si>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</si>
  <si>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</si>
  <si>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</si>
  <si>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</si>
  <si>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</si>
  <si>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</si>
  <si>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</si>
  <si>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</si>
  <si>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</si>
  <si>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</si>
  <si>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</si>
  <si>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</si>
  <si>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</si>
  <si>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</si>
  <si>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</si>
  <si>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</si>
  <si>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</si>
  <si>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</si>
  <si>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</si>
  <si>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</si>
  <si>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</si>
  <si>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</si>
  <si>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</si>
  <si>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</si>
  <si>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</si>
  <si>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</si>
  <si>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</si>
  <si>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</si>
  <si>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</si>
  <si>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</si>
  <si>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</si>
  <si>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</si>
  <si>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</si>
  <si>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</si>
  <si>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</si>
  <si>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</si>
  <si>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</si>
  <si>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</si>
  <si>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</si>
  <si>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</si>
  <si>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</si>
  <si>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</si>
  <si>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</si>
  <si>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</si>
  <si>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</si>
  <si>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</si>
  <si>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</si>
  <si>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</si>
  <si>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</si>
  <si>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</si>
  <si>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</si>
  <si>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</si>
  <si>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</si>
  <si>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</si>
  <si>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</si>
  <si>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</si>
  <si>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</si>
  <si>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</si>
  <si>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</si>
  <si>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</si>
  <si>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</si>
  <si>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</si>
  <si>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</si>
  <si>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</si>
  <si>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</si>
  <si>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</si>
  <si>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</si>
  <si>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</si>
  <si>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</si>
  <si>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</si>
  <si>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</si>
  <si>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</si>
  <si>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</si>
  <si>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</si>
  <si>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</si>
  <si>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</si>
  <si>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</si>
  <si>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</si>
  <si>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</si>
  <si>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</si>
  <si>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</si>
  <si>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</si>
  <si>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</si>
  <si>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</si>
  <si>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</si>
  <si>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</si>
  <si>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</si>
  <si>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</si>
  <si>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</si>
  <si>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</si>
  <si>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</si>
  <si>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</si>
  <si>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</si>
  <si>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</si>
  <si>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</si>
  <si>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</si>
  <si>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</si>
  <si>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</si>
  <si>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</si>
  <si>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</si>
  <si>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</si>
  <si>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</si>
  <si>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</si>
  <si>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</si>
  <si>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</si>
  <si>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</si>
  <si>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</si>
  <si>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</si>
  <si>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</si>
  <si>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</si>
  <si>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</si>
  <si>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</si>
  <si>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</si>
  <si>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</si>
  <si>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</si>
  <si>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</si>
  <si>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</si>
  <si>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</si>
  <si>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</si>
  <si>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</si>
  <si>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</si>
  <si>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</si>
  <si>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</si>
  <si>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</si>
  <si>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</si>
  <si>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</si>
  <si>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</si>
  <si>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</si>
  <si>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</si>
  <si>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</si>
  <si>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</si>
  <si>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</si>
  <si>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</si>
  <si>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</si>
  <si>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</si>
  <si>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</si>
  <si>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</si>
  <si>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</si>
  <si>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</si>
  <si>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</si>
  <si>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</si>
  <si>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</si>
  <si>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</si>
  <si>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</si>
  <si>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</si>
  <si>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</si>
  <si>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</si>
  <si>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</si>
  <si>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</si>
  <si>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</si>
  <si>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</si>
  <si>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</si>
  <si>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</si>
  <si>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</si>
  <si>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</si>
  <si>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</si>
  <si>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</si>
  <si>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</si>
  <si>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</si>
  <si>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</si>
  <si>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</si>
  <si>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</si>
  <si>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</si>
  <si>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</si>
  <si>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</si>
  <si>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</si>
  <si>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</si>
  <si>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</si>
  <si>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</si>
  <si>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</si>
  <si>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</si>
  <si>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</si>
  <si>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</si>
  <si>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</si>
  <si>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</si>
  <si>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</si>
  <si>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</si>
  <si>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</si>
  <si>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</si>
  <si>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</si>
  <si>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</si>
  <si>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</si>
  <si>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</si>
  <si>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</si>
  <si>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</si>
  <si>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</si>
  <si>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</si>
  <si>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</si>
  <si>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</si>
  <si>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</si>
  <si>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</si>
  <si>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</si>
  <si>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</si>
  <si>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</si>
  <si>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</si>
  <si>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</si>
  <si>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</si>
  <si>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</si>
  <si>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</si>
  <si>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</si>
  <si>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</si>
  <si>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</si>
  <si>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</si>
  <si>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</si>
  <si>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</si>
  <si>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</si>
  <si>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</si>
  <si>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</si>
  <si>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</si>
  <si>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</si>
  <si>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</si>
  <si>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</si>
  <si>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</si>
  <si>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</si>
  <si>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</si>
  <si>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</si>
  <si>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</si>
  <si>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</si>
  <si>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</si>
  <si>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</si>
  <si>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</si>
  <si>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</si>
  <si>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</si>
  <si>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</si>
  <si>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</si>
  <si>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</si>
  <si>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</si>
  <si>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</si>
  <si>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</si>
  <si>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</si>
  <si>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</si>
  <si>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</si>
  <si>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</si>
  <si>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</si>
  <si>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</si>
  <si>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</si>
  <si>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</si>
  <si>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</si>
  <si>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</si>
  <si>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</si>
  <si>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</si>
  <si>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</si>
  <si>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</si>
  <si>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</si>
  <si>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</si>
  <si>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</si>
  <si>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</si>
  <si>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</si>
  <si>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</si>
  <si>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</si>
  <si>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</si>
  <si>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</si>
  <si>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</si>
  <si>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</si>
  <si>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</si>
  <si>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</si>
  <si>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</si>
  <si>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</si>
  <si>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</si>
  <si>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</si>
  <si>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</si>
  <si>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</si>
  <si>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</si>
  <si>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</si>
  <si>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</si>
  <si>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</si>
  <si>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</si>
  <si>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</si>
  <si>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</si>
  <si>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</si>
  <si>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</si>
  <si>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</si>
  <si>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</si>
  <si>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</si>
  <si>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</si>
  <si>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</si>
  <si>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</si>
  <si>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</si>
  <si>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</si>
  <si>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</si>
  <si>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</si>
  <si>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</si>
  <si>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</si>
  <si>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</si>
  <si>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</si>
  <si>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</si>
  <si>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</si>
  <si>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</si>
  <si>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</si>
  <si>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</si>
  <si>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</si>
  <si>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</si>
  <si>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</si>
  <si>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</si>
  <si>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</si>
  <si>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</si>
  <si>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</si>
  <si>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</si>
  <si>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</si>
  <si>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</si>
  <si>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</si>
  <si>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</si>
  <si>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</si>
  <si>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</si>
  <si>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</si>
  <si>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</si>
  <si>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</si>
  <si>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</si>
  <si>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</si>
  <si>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</si>
  <si>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</si>
  <si>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</si>
  <si>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</si>
  <si>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</si>
  <si>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</si>
  <si>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</si>
  <si>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</si>
  <si>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</si>
  <si>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</si>
  <si>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</si>
  <si>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</si>
  <si>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</si>
  <si>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</si>
  <si>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</si>
  <si>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</si>
  <si>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</si>
  <si>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</si>
  <si>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</si>
  <si>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</si>
  <si>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</si>
  <si>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</si>
  <si>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</si>
  <si>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</si>
  <si>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</si>
  <si>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</si>
  <si>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</si>
  <si>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</si>
  <si>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</si>
  <si>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</si>
  <si>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</si>
  <si>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</si>
  <si>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</si>
  <si>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</si>
  <si>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</si>
  <si>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</si>
  <si>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</si>
  <si>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</si>
  <si>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</si>
  <si>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</si>
  <si>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</si>
  <si>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</si>
  <si>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</si>
  <si>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</si>
  <si>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</si>
  <si>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</si>
  <si>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</si>
  <si>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</si>
  <si>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</si>
  <si>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</si>
  <si>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</si>
  <si>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</si>
  <si>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</si>
  <si>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</si>
  <si>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</si>
  <si>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</si>
  <si>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</si>
  <si>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</si>
  <si>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</si>
  <si>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</si>
  <si>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</si>
  <si>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</si>
  <si>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</si>
  <si>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</si>
  <si>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</si>
  <si>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</si>
  <si>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</si>
  <si>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</si>
  <si>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</si>
  <si>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</si>
  <si>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</si>
  <si>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</si>
  <si>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</si>
  <si>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</si>
  <si>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</si>
  <si>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</si>
  <si>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</si>
  <si>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</si>
  <si>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</si>
  <si>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</si>
  <si>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</si>
  <si>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</si>
  <si>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</si>
  <si>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</si>
  <si>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</si>
  <si>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</si>
  <si>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</si>
  <si>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</si>
  <si>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</si>
  <si>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</si>
  <si>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</si>
  <si>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</si>
  <si>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</si>
  <si>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</si>
  <si>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</si>
  <si>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</si>
  <si>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</si>
  <si>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</si>
  <si>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</si>
  <si>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</si>
  <si>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</si>
  <si>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</si>
  <si>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</si>
  <si>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</si>
  <si>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</si>
  <si>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</si>
  <si>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</si>
  <si>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</si>
  <si>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</si>
  <si>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</si>
  <si>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</si>
  <si>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</si>
  <si>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</si>
  <si>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</si>
  <si>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</si>
  <si>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</si>
  <si>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</si>
  <si>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</si>
  <si>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</si>
  <si>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</si>
  <si>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</si>
  <si>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</si>
  <si>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</si>
  <si>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</si>
  <si>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</si>
  <si>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</si>
  <si>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</si>
  <si>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</si>
  <si>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</si>
  <si>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</si>
  <si>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</si>
  <si>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</si>
  <si>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</si>
  <si>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</si>
  <si>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</si>
  <si>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</si>
  <si>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</si>
  <si>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</si>
  <si>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</si>
  <si>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</si>
  <si>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</si>
  <si>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</si>
  <si>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</si>
  <si>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</si>
  <si>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</si>
  <si>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</si>
  <si>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</si>
  <si>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</si>
  <si>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</si>
  <si>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</si>
  <si>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</si>
  <si>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</si>
  <si>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</si>
  <si>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</si>
  <si>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</si>
  <si>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</si>
  <si>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</si>
  <si>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</si>
  <si>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</si>
  <si>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</si>
  <si>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</si>
  <si>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</si>
  <si>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</si>
  <si>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</si>
  <si>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</si>
  <si>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</si>
  <si>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</si>
  <si>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</si>
  <si>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</si>
  <si>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</si>
  <si>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</si>
  <si>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</si>
  <si>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</si>
  <si>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</si>
  <si>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</si>
  <si>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</si>
  <si>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</si>
  <si>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</si>
  <si>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</si>
  <si>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</si>
  <si>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</si>
  <si>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</si>
  <si>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</si>
  <si>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</si>
  <si>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</si>
  <si>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</si>
  <si>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</si>
  <si>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</si>
  <si>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</si>
  <si>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</si>
  <si>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</si>
  <si>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</si>
  <si>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</si>
  <si>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</si>
  <si>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</si>
  <si>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</si>
  <si>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</si>
  <si>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</si>
  <si>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</si>
  <si>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</si>
  <si>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</si>
  <si>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</si>
  <si>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</si>
  <si>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</si>
  <si>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</si>
  <si>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</si>
  <si>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</si>
  <si>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</si>
  <si>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</si>
  <si>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</si>
  <si>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</si>
  <si>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</si>
  <si>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</si>
  <si>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</si>
  <si>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</si>
  <si>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</si>
  <si>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</si>
  <si>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</si>
  <si>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</si>
  <si>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</si>
  <si>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</si>
  <si>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</si>
  <si>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</si>
  <si>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</si>
  <si>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</si>
  <si>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</si>
  <si>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</si>
  <si>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</si>
  <si>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</si>
  <si>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</si>
  <si>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</si>
  <si>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</si>
  <si>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</si>
  <si>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</si>
  <si>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</si>
  <si>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</si>
  <si>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</si>
  <si>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</si>
  <si>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</si>
  <si>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</si>
  <si>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</si>
  <si>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</si>
  <si>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</si>
  <si>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</si>
  <si>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</si>
  <si>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</si>
  <si>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</si>
  <si>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</si>
  <si>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</si>
  <si>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</si>
  <si>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</si>
  <si>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</si>
  <si>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</si>
  <si>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</si>
  <si>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</si>
  <si>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</si>
  <si>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</si>
  <si>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</si>
  <si>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</si>
  <si>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</si>
  <si>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</si>
  <si>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</si>
  <si>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</si>
  <si>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</si>
  <si>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</si>
  <si>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</si>
  <si>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</si>
  <si>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</si>
  <si>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</si>
  <si>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</si>
  <si>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</si>
  <si>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</si>
  <si>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</si>
  <si>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</si>
  <si>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</si>
  <si>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</si>
  <si>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</si>
  <si>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</si>
  <si>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</si>
  <si>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</si>
  <si>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</si>
  <si>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</si>
  <si>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</si>
  <si>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</si>
  <si>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</si>
  <si>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</si>
  <si>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</si>
  <si>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</si>
  <si>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</si>
  <si>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</si>
  <si>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</si>
  <si>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</si>
  <si>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</si>
  <si>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</si>
  <si>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</si>
  <si>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</si>
  <si>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</si>
  <si>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</si>
  <si>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</si>
  <si>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</si>
  <si>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</si>
  <si>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</si>
  <si>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</si>
  <si>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</si>
  <si>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</si>
  <si>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</si>
  <si>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</si>
  <si>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</si>
  <si>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</si>
  <si>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</si>
  <si>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</si>
  <si>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</si>
  <si>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</si>
  <si>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</si>
  <si>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</si>
  <si>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</si>
  <si>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</si>
  <si>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</si>
  <si>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</si>
  <si>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</si>
  <si>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</si>
  <si>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</si>
  <si>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</si>
  <si>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</si>
  <si>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</si>
  <si>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</si>
  <si>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</si>
  <si>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</si>
  <si>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</si>
  <si>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</si>
  <si>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</si>
  <si>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</si>
  <si>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</si>
  <si>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</si>
  <si>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</si>
  <si>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</si>
  <si>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</si>
  <si>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</si>
  <si>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</si>
  <si>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</si>
  <si>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</si>
  <si>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</si>
  <si>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</si>
  <si>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</si>
  <si>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</si>
  <si>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</si>
  <si>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</si>
  <si>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</si>
  <si>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</si>
  <si>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</si>
  <si>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</si>
  <si>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</si>
  <si>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</si>
  <si>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</si>
  <si>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</si>
  <si>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</si>
  <si>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</si>
  <si>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</si>
  <si>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</si>
  <si>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</si>
  <si>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</si>
  <si>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</si>
  <si>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</si>
  <si>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</si>
  <si>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</si>
  <si>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</si>
  <si>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</si>
  <si>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</si>
  <si>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</si>
  <si>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</si>
  <si>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</si>
  <si>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</si>
  <si>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</si>
  <si>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</si>
  <si>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</si>
  <si>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</si>
  <si>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</si>
  <si>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</si>
  <si>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</si>
  <si>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</si>
  <si>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</si>
  <si>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</si>
  <si>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</si>
  <si>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</si>
  <si>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</si>
  <si>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</si>
  <si>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</si>
  <si>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</si>
  <si>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</si>
  <si>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</si>
  <si>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</si>
  <si>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</si>
  <si>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</si>
  <si>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</si>
  <si>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</si>
  <si>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</si>
  <si>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</si>
  <si>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</si>
  <si>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</si>
  <si>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</si>
  <si>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</si>
  <si>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</si>
  <si>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</si>
  <si>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</si>
  <si>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</si>
  <si>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</si>
  <si>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</si>
  <si>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</si>
  <si>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</si>
  <si>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</si>
  <si>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</si>
  <si>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</si>
  <si>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</si>
  <si>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</si>
  <si>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</si>
  <si>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</si>
  <si>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</si>
  <si>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</si>
  <si>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</si>
  <si>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</si>
  <si>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</si>
  <si>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</si>
  <si>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</si>
  <si>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</si>
  <si>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</si>
  <si>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</si>
  <si>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</si>
  <si>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</si>
  <si>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</si>
  <si>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</si>
  <si>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</si>
  <si>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</si>
  <si>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</si>
  <si>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</si>
  <si>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</si>
  <si>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</si>
  <si>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</si>
  <si>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</si>
  <si>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</si>
  <si>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</si>
  <si>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</si>
  <si>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</si>
  <si>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</si>
  <si>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</si>
  <si>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</si>
  <si>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</si>
  <si>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</si>
  <si>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</si>
  <si>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</si>
  <si>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</si>
  <si>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</si>
  <si>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</si>
  <si>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</si>
  <si>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</si>
  <si>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</si>
  <si>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</si>
  <si>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</si>
  <si>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</si>
  <si>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</si>
  <si>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</si>
  <si>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</si>
  <si>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</si>
  <si>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</si>
  <si>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</si>
  <si>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</si>
  <si>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</si>
  <si>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</si>
  <si>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</si>
  <si>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</si>
  <si>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</si>
  <si>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</si>
  <si>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</si>
  <si>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</si>
  <si>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</si>
  <si>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</si>
  <si>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</si>
  <si>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</si>
  <si>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</si>
  <si>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</si>
  <si>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</si>
  <si>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</si>
  <si>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</si>
  <si>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</si>
  <si>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</si>
  <si>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</si>
  <si>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</si>
  <si>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</si>
  <si>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</si>
  <si>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</si>
  <si>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</si>
  <si>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</si>
  <si>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</si>
  <si>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</si>
  <si>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</si>
  <si>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</si>
  <si>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</si>
  <si>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</si>
  <si>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</si>
  <si>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</si>
  <si>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</si>
  <si>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</si>
  <si>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</si>
  <si>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</si>
  <si>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</si>
  <si>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</si>
  <si>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</si>
  <si>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</si>
  <si>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</si>
  <si>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</si>
  <si>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</si>
  <si>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</si>
  <si>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</si>
  <si>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</si>
  <si>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</si>
  <si>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</si>
  <si>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</si>
  <si>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</si>
  <si>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</si>
  <si>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</si>
  <si>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</si>
  <si>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</si>
  <si>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</si>
  <si>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</si>
  <si>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</si>
  <si>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</si>
  <si>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</si>
  <si>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</si>
  <si>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</si>
  <si>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</si>
  <si>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</si>
  <si>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</si>
  <si>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</si>
  <si>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</si>
  <si>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</si>
  <si>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</si>
  <si>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</si>
  <si>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</si>
  <si>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</si>
  <si>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</si>
  <si>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</si>
  <si>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</si>
  <si>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</si>
  <si>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</si>
  <si>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</si>
  <si>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</si>
  <si>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</si>
  <si>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</si>
  <si>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</si>
  <si>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</si>
  <si>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</si>
  <si>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</si>
  <si>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</si>
  <si>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</si>
  <si>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</si>
  <si>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</si>
  <si>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</si>
  <si>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</si>
  <si>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</si>
  <si>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</si>
  <si>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</si>
  <si>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</si>
  <si>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</si>
  <si>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</si>
  <si>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</si>
  <si>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</si>
  <si>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</si>
  <si>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</si>
  <si>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</si>
  <si>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</si>
  <si>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</si>
  <si>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</si>
  <si>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</si>
  <si>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</si>
  <si>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</si>
  <si>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</si>
  <si>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</si>
  <si>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</si>
  <si>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</si>
  <si>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</si>
  <si>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</si>
  <si>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</si>
  <si>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</si>
  <si>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</si>
  <si>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</si>
  <si>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</si>
  <si>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</si>
  <si>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</si>
  <si>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</si>
  <si>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</si>
  <si>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</si>
  <si>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</si>
  <si>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</si>
  <si>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</si>
  <si>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</si>
  <si>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</si>
  <si>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</si>
  <si>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</si>
  <si>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</si>
  <si>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</si>
  <si>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</si>
  <si>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</si>
  <si>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</si>
  <si>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</si>
  <si>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</si>
  <si>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</si>
  <si>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</si>
  <si>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</si>
  <si>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</si>
  <si>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</si>
  <si>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</si>
  <si>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</si>
  <si>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</si>
  <si>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</si>
  <si>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</si>
  <si>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</si>
  <si>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</si>
  <si>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</si>
  <si>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</si>
  <si>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</si>
  <si>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</si>
  <si>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</si>
  <si>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</si>
  <si>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</si>
  <si>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</si>
  <si>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</si>
  <si>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</si>
  <si>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</si>
  <si>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</si>
  <si>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</si>
  <si>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</si>
  <si>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</si>
  <si>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</si>
  <si>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</si>
  <si>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</si>
  <si>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</si>
  <si>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</si>
  <si>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</si>
  <si>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</si>
  <si>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</si>
  <si>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</si>
  <si>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</si>
  <si>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</si>
  <si>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</si>
  <si>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</si>
  <si>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</si>
  <si>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</si>
  <si>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</si>
  <si>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</si>
  <si>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</si>
  <si>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</si>
  <si>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</si>
  <si>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</si>
  <si>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</si>
  <si>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</si>
  <si>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</si>
  <si>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</si>
  <si>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</si>
  <si>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</si>
  <si>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</si>
  <si>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</si>
  <si>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</si>
  <si>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</si>
  <si>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</si>
  <si>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</si>
  <si>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</si>
  <si>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</si>
  <si>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</si>
  <si>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</si>
  <si>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</si>
  <si>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</si>
  <si>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</si>
  <si>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</si>
  <si>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</si>
  <si>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</si>
  <si>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</si>
  <si>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</si>
  <si>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</si>
  <si>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</si>
  <si>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</si>
  <si>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</si>
  <si>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</si>
  <si>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</si>
  <si>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</si>
  <si>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</si>
  <si>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</si>
  <si>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</si>
  <si>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</si>
  <si>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</si>
  <si>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</si>
  <si>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</si>
  <si>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</si>
  <si>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</si>
  <si>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</si>
  <si>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</si>
  <si>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</si>
  <si>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</si>
  <si>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</si>
  <si>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</si>
  <si>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</si>
  <si>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</si>
  <si>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</si>
  <si>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</si>
  <si>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</si>
  <si>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</si>
  <si>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</si>
  <si>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</si>
  <si>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</si>
  <si>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</si>
  <si>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</si>
  <si>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</si>
  <si>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</si>
  <si>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</si>
  <si>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</si>
  <si>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</si>
  <si>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</si>
  <si>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</si>
  <si>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</si>
  <si>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</si>
  <si>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</si>
  <si>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</si>
  <si>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</si>
  <si>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</si>
  <si>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</si>
  <si>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</si>
  <si>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</si>
  <si>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</si>
  <si>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</si>
  <si>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</si>
  <si>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</si>
  <si>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</si>
  <si>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</si>
  <si>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</si>
  <si>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</si>
  <si>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</si>
  <si>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</si>
  <si>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</si>
  <si>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</si>
  <si>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</si>
  <si>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</si>
  <si>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</si>
  <si>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</si>
  <si>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</si>
  <si>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</si>
  <si>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</si>
  <si>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</si>
  <si>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</si>
  <si>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</si>
  <si>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</si>
  <si>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</si>
  <si>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</si>
  <si>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</si>
  <si>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</si>
  <si>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</si>
  <si>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</si>
  <si>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</si>
  <si>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</si>
  <si>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</si>
  <si>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</si>
  <si>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</si>
  <si>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</si>
  <si>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</si>
  <si>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</si>
  <si>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</si>
  <si>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</si>
  <si>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</si>
  <si>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</si>
  <si>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</si>
  <si>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</si>
  <si>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</si>
  <si>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</si>
  <si>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</si>
  <si>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</si>
  <si>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</si>
  <si>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</si>
  <si>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</si>
  <si>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</si>
  <si>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</si>
  <si>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</si>
  <si>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</si>
  <si>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</si>
  <si>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</si>
  <si>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</si>
  <si>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</si>
  <si>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</si>
  <si>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</si>
  <si>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</si>
  <si>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</si>
  <si>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</si>
  <si>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</si>
  <si>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</si>
  <si>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</si>
  <si>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</si>
  <si>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</si>
  <si>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</si>
  <si>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</si>
  <si>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</si>
  <si>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</si>
  <si>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</si>
  <si>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</si>
  <si>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</si>
  <si>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</si>
  <si>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</si>
  <si>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</si>
  <si>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</si>
  <si>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</si>
  <si>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</si>
  <si>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</si>
  <si>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</si>
  <si>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</si>
  <si>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</si>
  <si>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</si>
  <si>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</si>
  <si>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</si>
  <si>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</si>
  <si>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</si>
  <si>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</si>
  <si>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</si>
  <si>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</si>
  <si>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</si>
  <si>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</si>
  <si>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</si>
  <si>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</si>
  <si>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</si>
  <si>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</si>
  <si>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</si>
  <si>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</si>
  <si>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</si>
  <si>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</si>
  <si>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</si>
  <si>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</si>
  <si>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</si>
  <si>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</si>
  <si>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</si>
  <si>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</si>
  <si>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</si>
  <si>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</si>
  <si>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</si>
  <si>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</si>
  <si>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</si>
  <si>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</si>
  <si>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</si>
  <si>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</si>
  <si>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</si>
  <si>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</si>
  <si>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</si>
  <si>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</si>
  <si>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</si>
  <si>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</si>
  <si>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</si>
  <si>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</si>
  <si>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</si>
  <si>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</si>
  <si>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</si>
  <si>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</si>
  <si>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</si>
  <si>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</si>
  <si>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</si>
  <si>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</si>
  <si>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</si>
  <si>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</si>
  <si>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</si>
  <si>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</si>
  <si>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</si>
  <si>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</si>
  <si>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</si>
  <si>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</si>
  <si>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</si>
  <si>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</si>
  <si>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</si>
  <si>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</si>
  <si>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</si>
  <si>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</si>
  <si>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</si>
  <si>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</si>
  <si>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</si>
  <si>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</si>
  <si>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</si>
  <si>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</si>
  <si>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</si>
  <si>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</si>
  <si>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</si>
  <si>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</si>
  <si>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</si>
  <si>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</si>
  <si>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</si>
  <si>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</si>
  <si>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</si>
  <si>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</si>
  <si>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</si>
  <si>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</si>
  <si>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</si>
  <si>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</si>
  <si>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</si>
  <si>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</si>
  <si>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</si>
  <si>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</si>
  <si>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</si>
  <si>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</si>
  <si>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</si>
  <si>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</si>
  <si>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</si>
  <si>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</si>
  <si>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</si>
  <si>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</si>
  <si>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</si>
  <si>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</si>
  <si>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</si>
  <si>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</si>
  <si>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</si>
  <si>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</si>
  <si>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</si>
  <si>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</si>
  <si>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</si>
  <si>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</si>
  <si>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</si>
  <si>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</si>
  <si>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</si>
  <si>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</si>
  <si>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</si>
  <si>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</si>
  <si>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</si>
  <si>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</si>
  <si>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</si>
  <si>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</si>
  <si>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</si>
  <si>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</si>
  <si>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</si>
  <si>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</si>
  <si>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</si>
  <si>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</si>
  <si>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</si>
  <si>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</si>
  <si>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</si>
  <si>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</si>
  <si>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</si>
  <si>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</si>
  <si>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</si>
  <si>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</si>
  <si>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</si>
  <si>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</si>
  <si>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</si>
  <si>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</si>
  <si>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</si>
  <si>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</si>
  <si>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</si>
  <si>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</si>
  <si>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</si>
  <si>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</si>
  <si>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</si>
  <si>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</si>
  <si>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</si>
  <si>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</si>
  <si>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</si>
  <si>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</si>
  <si>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</si>
  <si>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</si>
  <si>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</si>
  <si>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</si>
  <si>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</si>
  <si>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</si>
  <si>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</si>
  <si>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</si>
  <si>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</si>
  <si>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</si>
  <si>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</si>
  <si>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</si>
  <si>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</si>
  <si>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</si>
  <si>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</si>
  <si>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</si>
  <si>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</si>
  <si>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</si>
  <si>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</si>
  <si>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</si>
  <si>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</si>
  <si>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</si>
  <si>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</si>
  <si>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</si>
  <si>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</si>
  <si>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</si>
  <si>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</si>
  <si>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</si>
  <si>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</si>
  <si>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</si>
  <si>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</si>
  <si>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</si>
  <si>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</si>
  <si>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</si>
  <si>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</si>
  <si>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</si>
  <si>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</si>
  <si>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</si>
  <si>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</si>
  <si>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</si>
  <si>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</si>
  <si>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</si>
  <si>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</si>
  <si>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</si>
  <si>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</si>
  <si>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</si>
  <si>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</si>
  <si>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</si>
  <si>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</si>
  <si>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</si>
  <si>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</si>
  <si>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</si>
  <si>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</si>
  <si>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</si>
  <si>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</si>
  <si>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</si>
  <si>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</si>
  <si>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</si>
  <si>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</si>
  <si>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</si>
  <si>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</si>
  <si>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</si>
  <si>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</si>
  <si>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</si>
  <si>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</si>
  <si>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</si>
  <si>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</si>
  <si>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</si>
  <si>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</si>
  <si>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</si>
  <si>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</si>
  <si>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</si>
  <si>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</si>
  <si>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</si>
  <si>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</si>
  <si>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</si>
  <si>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</si>
  <si>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</si>
  <si>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</si>
  <si>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</si>
  <si>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</si>
  <si>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</si>
  <si>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</si>
  <si>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</si>
  <si>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</si>
  <si>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</si>
  <si>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</si>
  <si>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</si>
  <si>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</si>
  <si>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</si>
  <si>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</si>
  <si>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</si>
  <si>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</si>
  <si>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</si>
  <si>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</si>
  <si>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</si>
  <si>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</si>
  <si>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</si>
  <si>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</si>
  <si>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</si>
  <si>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</si>
  <si>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</si>
  <si>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</si>
  <si>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</si>
  <si>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</si>
  <si>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</si>
  <si>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</si>
  <si>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</si>
  <si>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</si>
  <si>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</si>
  <si>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</si>
  <si>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</si>
  <si>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</si>
  <si>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</si>
  <si>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</si>
  <si>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</si>
  <si>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</si>
  <si>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</si>
  <si>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</si>
  <si>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</si>
  <si>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</si>
  <si>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</si>
  <si>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</si>
  <si>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</si>
  <si>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</si>
  <si>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</si>
  <si>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</si>
  <si>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</si>
  <si>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</si>
  <si>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</si>
  <si>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</si>
  <si>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</si>
  <si>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</si>
  <si>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</si>
  <si>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</si>
  <si>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</si>
  <si>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</si>
  <si>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</si>
  <si>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</si>
  <si>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</si>
  <si>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</si>
  <si>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</si>
  <si>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</si>
  <si>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</si>
  <si>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</si>
  <si>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</si>
  <si>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</si>
  <si>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</si>
  <si>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</si>
  <si>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</si>
  <si>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</si>
  <si>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</si>
  <si>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</si>
  <si>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</si>
  <si>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</si>
  <si>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</si>
  <si>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</si>
  <si>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</si>
  <si>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</si>
  <si>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</si>
  <si>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</si>
  <si>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</si>
  <si>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</si>
  <si>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</si>
  <si>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</si>
  <si>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</si>
  <si>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</si>
  <si>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</si>
  <si>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</si>
  <si>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</si>
  <si>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</si>
  <si>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</si>
  <si>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</si>
  <si>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</si>
  <si>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</si>
  <si>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</si>
  <si>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</si>
  <si>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</si>
  <si>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</si>
  <si>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</si>
  <si>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</si>
  <si>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</si>
  <si>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</si>
  <si>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</si>
  <si>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</si>
  <si>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</si>
  <si>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</si>
  <si>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</si>
  <si>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</si>
  <si>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</si>
  <si>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</si>
  <si>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</si>
  <si>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</si>
  <si>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</si>
  <si>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</si>
  <si>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</si>
  <si>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</si>
  <si>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</si>
  <si>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</si>
  <si>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</si>
  <si>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</si>
  <si>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</si>
  <si>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</si>
  <si>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</si>
  <si>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</si>
  <si>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</si>
  <si>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</si>
  <si>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</si>
  <si>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</si>
  <si>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</si>
  <si>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</si>
  <si>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</si>
  <si>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</si>
  <si>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</si>
  <si>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</si>
  <si>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</si>
  <si>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</si>
  <si>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</si>
  <si>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</si>
  <si>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</si>
  <si>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</si>
  <si>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</si>
  <si>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</si>
  <si>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</si>
  <si>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</si>
  <si>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</si>
  <si>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</si>
  <si>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</si>
  <si>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</si>
  <si>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</si>
  <si>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</si>
  <si>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</si>
  <si>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</si>
  <si>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</si>
  <si>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</si>
  <si>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</si>
  <si>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</si>
  <si>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</si>
  <si>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</si>
  <si>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</si>
  <si>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</si>
  <si>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</si>
  <si>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</si>
  <si>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</si>
  <si>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</si>
  <si>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</si>
  <si>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</si>
  <si>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</si>
  <si>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</si>
  <si>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</si>
  <si>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</si>
  <si>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</si>
  <si>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</si>
  <si>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</si>
  <si>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</si>
  <si>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</si>
  <si>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</si>
  <si>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</si>
  <si>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</si>
  <si>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</si>
  <si>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</si>
  <si>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</si>
  <si>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</si>
  <si>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</si>
  <si>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</si>
  <si>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</si>
  <si>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</si>
  <si>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</si>
  <si>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</si>
  <si>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</si>
  <si>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</si>
  <si>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</si>
  <si>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</si>
  <si>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</si>
  <si>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</si>
  <si>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</si>
  <si>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</si>
  <si>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</si>
  <si>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</si>
  <si>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</si>
  <si>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</si>
  <si>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</si>
  <si>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</si>
  <si>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</si>
  <si>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</si>
  <si>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</si>
  <si>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</si>
  <si>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</si>
  <si>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</si>
  <si>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</si>
  <si>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</si>
  <si>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</si>
  <si>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</si>
  <si>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</si>
  <si>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</si>
  <si>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</si>
  <si>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</si>
  <si>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</si>
  <si>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</si>
  <si>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</si>
  <si>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</si>
  <si>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</si>
  <si>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</si>
  <si>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</si>
  <si>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</si>
  <si>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</si>
  <si>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</si>
  <si>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</si>
  <si>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</si>
  <si>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</si>
  <si>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</si>
  <si>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</si>
  <si>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</si>
  <si>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</si>
  <si>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</si>
  <si>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</si>
  <si>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</si>
  <si>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</si>
  <si>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</si>
  <si>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</si>
  <si>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</si>
  <si>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</si>
  <si>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</si>
  <si>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</si>
  <si>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</si>
  <si>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</si>
  <si>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</si>
  <si>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</si>
  <si>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</si>
  <si>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</si>
  <si>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</si>
  <si>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</si>
  <si>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</si>
  <si>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</si>
  <si>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</si>
  <si>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</si>
  <si>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</si>
  <si>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</si>
  <si>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</si>
  <si>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</si>
  <si>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</si>
  <si>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</si>
  <si>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</si>
  <si>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</si>
  <si>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</si>
  <si>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</si>
  <si>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</si>
  <si>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</si>
  <si>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</si>
  <si>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</si>
  <si>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</si>
  <si>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</si>
  <si>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</si>
  <si>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</si>
  <si>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</si>
  <si>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</si>
  <si>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</si>
  <si>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</si>
  <si>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</si>
  <si>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</si>
  <si>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</si>
  <si>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</si>
  <si>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</si>
  <si>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</si>
  <si>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</si>
  <si>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</si>
  <si>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</si>
  <si>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</si>
  <si>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</si>
  <si>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</si>
  <si>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</si>
  <si>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</si>
  <si>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</si>
  <si>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</si>
  <si>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</si>
  <si>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</si>
  <si>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</si>
  <si>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</si>
  <si>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</si>
  <si>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</si>
  <si>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</si>
  <si>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</si>
  <si>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</si>
  <si>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</si>
  <si>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</si>
  <si>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</si>
  <si>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</si>
  <si>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</si>
  <si>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</si>
  <si>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</si>
  <si>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</si>
  <si>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</si>
  <si>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</si>
  <si>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</si>
  <si>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</si>
  <si>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</si>
  <si>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</si>
  <si>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</si>
  <si>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</si>
  <si>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</si>
  <si>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</si>
  <si>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</si>
  <si>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</si>
  <si>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</si>
  <si>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</si>
  <si>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</si>
  <si>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</si>
  <si>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</si>
  <si>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</si>
  <si>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</si>
  <si>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</si>
  <si>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</si>
  <si>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</si>
  <si>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</si>
  <si>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</si>
  <si>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</si>
  <si>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</si>
  <si>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</si>
  <si>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</si>
  <si>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</si>
  <si>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</si>
  <si>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</si>
  <si>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</si>
  <si>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</si>
  <si>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</si>
  <si>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</si>
  <si>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</si>
  <si>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</si>
  <si>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</si>
  <si>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</si>
  <si>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</si>
  <si>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</si>
  <si>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</si>
  <si>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</si>
  <si>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</si>
  <si>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</si>
  <si>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</si>
  <si>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</si>
  <si>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</si>
  <si>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</si>
  <si>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</si>
  <si>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</si>
  <si>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</si>
  <si>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</si>
  <si>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</si>
  <si>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</si>
  <si>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</si>
  <si>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</si>
  <si>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</si>
  <si>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</si>
  <si>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</si>
  <si>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</si>
  <si>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</si>
  <si>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</si>
  <si>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</si>
  <si>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</si>
  <si>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</si>
  <si>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</si>
  <si>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</si>
  <si>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</si>
  <si>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</si>
  <si>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</si>
  <si>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</si>
  <si>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</si>
  <si>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</si>
  <si>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</si>
  <si>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</si>
  <si>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</si>
  <si>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</si>
  <si>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</si>
  <si>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</si>
  <si>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</si>
  <si>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</si>
  <si>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</si>
  <si>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</si>
  <si>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</si>
  <si>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</si>
  <si>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</si>
  <si>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</si>
  <si>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</si>
  <si>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</si>
  <si>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</si>
  <si>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</si>
  <si>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</si>
  <si>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</si>
  <si>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</si>
  <si>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</si>
  <si>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</si>
  <si>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</si>
  <si>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</si>
  <si>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</si>
  <si>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</si>
  <si>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</si>
  <si>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</si>
  <si>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</si>
  <si>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</si>
  <si>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</si>
  <si>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</si>
  <si>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</si>
  <si>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</si>
  <si>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</si>
  <si>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</si>
  <si>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</si>
  <si>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</si>
  <si>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</si>
  <si>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</si>
  <si>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</si>
  <si>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</si>
  <si>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</si>
  <si>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</si>
  <si>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</si>
  <si>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</si>
  <si>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</si>
  <si>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</si>
  <si>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</si>
  <si>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</si>
  <si>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</si>
  <si>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</si>
  <si>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</si>
  <si>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</si>
  <si>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</si>
  <si>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</si>
  <si>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</si>
  <si>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</si>
  <si>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</si>
  <si>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</si>
  <si>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</si>
  <si>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</si>
  <si>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</si>
  <si>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</si>
  <si>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</si>
  <si>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</si>
  <si>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</si>
  <si>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</si>
  <si>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</si>
  <si>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</si>
  <si>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</si>
  <si>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</si>
  <si>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</si>
  <si>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</si>
  <si>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</si>
  <si>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</si>
  <si>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</si>
  <si>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</si>
  <si>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</si>
  <si>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</si>
  <si>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</si>
  <si>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</si>
  <si>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</si>
  <si>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</si>
  <si>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</si>
  <si>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</si>
  <si>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</si>
  <si>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</si>
  <si>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</si>
  <si>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</si>
  <si>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</si>
  <si>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</si>
  <si>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</si>
  <si>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</si>
  <si>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</si>
  <si>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</si>
  <si>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</si>
  <si>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</si>
  <si>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</si>
  <si>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</si>
  <si>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</si>
  <si>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</si>
  <si>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</si>
  <si>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</si>
  <si>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</si>
  <si>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</si>
  <si>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</si>
  <si>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</si>
  <si>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</si>
  <si>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</si>
  <si>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</si>
  <si>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</si>
  <si>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</si>
  <si>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</si>
  <si>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</si>
  <si>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</si>
  <si>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</si>
  <si>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</si>
  <si>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</si>
  <si>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</si>
  <si>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</si>
  <si>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</si>
  <si>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</si>
  <si>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</si>
  <si>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</si>
  <si>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</si>
  <si>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</si>
  <si>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</si>
  <si>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</si>
  <si>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</si>
  <si>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</si>
  <si>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</si>
  <si>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</si>
  <si>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</si>
  <si>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</si>
  <si>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</si>
  <si>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</si>
  <si>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</si>
  <si>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</si>
  <si>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</si>
  <si>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</si>
  <si>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</si>
  <si>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</si>
  <si>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</si>
  <si>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</si>
  <si>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</si>
  <si>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</si>
  <si>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</si>
  <si>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</si>
  <si>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</si>
  <si>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</si>
  <si>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</si>
  <si>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</si>
  <si>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</si>
  <si>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</si>
  <si>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</si>
  <si>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</si>
  <si>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</si>
  <si>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</si>
  <si>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</si>
  <si>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</si>
  <si>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</si>
  <si>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</si>
  <si>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</si>
  <si>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</si>
  <si>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</si>
  <si>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</si>
  <si>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</si>
  <si>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</si>
  <si>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</si>
  <si>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</si>
  <si>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</si>
  <si>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</si>
  <si>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</si>
  <si>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</si>
  <si>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</si>
  <si>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</si>
  <si>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</si>
  <si>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</si>
  <si>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</si>
  <si>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</si>
  <si>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</si>
  <si>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</si>
  <si>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</si>
  <si>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</si>
  <si>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</si>
  <si>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</si>
  <si>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</si>
  <si>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</si>
  <si>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</si>
  <si>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</si>
  <si>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</si>
  <si>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</si>
  <si>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</si>
  <si>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</si>
  <si>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</si>
  <si>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</si>
  <si>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</si>
  <si>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</si>
  <si>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</si>
  <si>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</si>
  <si>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</si>
  <si>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</si>
  <si>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</si>
  <si>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</si>
  <si>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</si>
  <si>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</si>
  <si>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</si>
  <si>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</si>
  <si>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</si>
  <si>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</si>
  <si>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</si>
  <si>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</si>
  <si>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</si>
  <si>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</si>
  <si>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</si>
  <si>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</si>
  <si>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</si>
  <si>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</si>
  <si>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</si>
  <si>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</si>
  <si>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</si>
  <si>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</si>
  <si>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</si>
  <si>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</si>
  <si>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</si>
  <si>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</si>
  <si>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</si>
  <si>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</si>
  <si>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</si>
  <si>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</si>
  <si>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</si>
  <si>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</si>
  <si>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</si>
  <si>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</si>
  <si>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</si>
  <si>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</si>
  <si>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</si>
  <si>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</si>
  <si>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</si>
  <si>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</si>
  <si>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</si>
  <si>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</si>
  <si>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</si>
  <si>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</si>
  <si>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</si>
  <si>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</si>
  <si>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</si>
  <si>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</si>
  <si>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</si>
  <si>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</si>
  <si>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</si>
  <si>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</si>
  <si>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</si>
  <si>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</si>
  <si>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</si>
  <si>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</si>
  <si>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</si>
  <si>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</si>
  <si>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</si>
  <si>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</si>
  <si>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</si>
  <si>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</si>
  <si>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</si>
  <si>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</si>
  <si>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</si>
  <si>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</si>
  <si>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</si>
  <si>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</si>
  <si>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</si>
  <si>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</si>
  <si>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</si>
  <si>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</si>
  <si>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</si>
  <si>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</si>
  <si>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</si>
  <si>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</si>
  <si>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</si>
  <si>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</si>
  <si>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</si>
  <si>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</si>
  <si>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</si>
  <si>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</si>
  <si>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</si>
  <si>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</si>
  <si>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</si>
  <si>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</si>
  <si>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</si>
  <si>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</si>
  <si>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</si>
  <si>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</si>
  <si>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</si>
  <si>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</si>
  <si>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</si>
  <si>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</si>
  <si>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</si>
  <si>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</si>
  <si>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</si>
  <si>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</si>
  <si>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</si>
  <si>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</si>
  <si>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</si>
  <si>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</si>
  <si>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</si>
  <si>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</si>
  <si>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</si>
  <si>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</si>
  <si>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</si>
  <si>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</si>
  <si>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</si>
  <si>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</si>
  <si>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</si>
  <si>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</si>
  <si>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</si>
  <si>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</si>
  <si>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</si>
  <si>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</si>
  <si>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</si>
  <si>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</si>
  <si>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</si>
  <si>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</si>
  <si>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</si>
  <si>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</si>
  <si>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</si>
  <si>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</si>
  <si>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</si>
  <si>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</si>
  <si>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</si>
  <si>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</si>
  <si>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</si>
  <si>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</si>
  <si>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</si>
  <si>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</si>
  <si>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</si>
  <si>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</si>
  <si>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</si>
  <si>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</si>
  <si>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</si>
  <si>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</si>
  <si>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</si>
  <si>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</si>
  <si>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</si>
  <si>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</si>
  <si>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</si>
  <si>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</si>
  <si>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</si>
  <si>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</si>
  <si>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</si>
  <si>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</si>
  <si>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</si>
  <si>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</si>
  <si>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</si>
  <si>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</si>
  <si>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</si>
  <si>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</si>
  <si>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</si>
  <si>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</si>
  <si>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</si>
  <si>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</si>
  <si>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</si>
  <si>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</si>
  <si>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</si>
  <si>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</si>
  <si>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</si>
  <si>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</si>
  <si>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</si>
  <si>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</si>
  <si>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</si>
  <si>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</si>
  <si>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</si>
  <si>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</si>
  <si>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</si>
  <si>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</si>
  <si>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</si>
  <si>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</si>
  <si>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</si>
  <si>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</si>
  <si>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</si>
  <si>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</si>
  <si>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</si>
  <si>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</si>
  <si>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</si>
  <si>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</si>
  <si>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</si>
  <si>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</si>
  <si>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</si>
  <si>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</si>
  <si>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</si>
  <si>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</si>
  <si>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</si>
  <si>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</si>
  <si>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</si>
  <si>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</si>
  <si>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</si>
  <si>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</si>
  <si>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</si>
  <si>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</si>
  <si>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</si>
  <si>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</si>
  <si>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</si>
  <si>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</si>
  <si>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</si>
  <si>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</si>
  <si>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</si>
  <si>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</si>
  <si>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</si>
  <si>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</si>
  <si>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</si>
  <si>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</si>
  <si>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</si>
  <si>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</si>
  <si>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</si>
  <si>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</si>
  <si>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</si>
  <si>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</si>
  <si>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</si>
  <si>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</si>
  <si>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</si>
  <si>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</si>
  <si>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</si>
  <si>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</si>
  <si>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</si>
  <si>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</si>
  <si>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</si>
  <si>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</si>
  <si>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</si>
  <si>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</si>
  <si>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</si>
  <si>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</si>
  <si>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</si>
  <si>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</si>
  <si>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</si>
  <si>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</si>
  <si>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</si>
  <si>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</si>
  <si>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</si>
  <si>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</si>
  <si>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</si>
  <si>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</si>
  <si>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</si>
  <si>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</si>
  <si>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</si>
  <si>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</si>
  <si>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</si>
  <si>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</si>
  <si>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</si>
  <si>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</si>
  <si>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</si>
  <si>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</si>
  <si>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</si>
  <si>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</si>
  <si>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</si>
  <si>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</si>
  <si>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</si>
  <si>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</si>
  <si>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</si>
  <si>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</si>
  <si>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</si>
  <si>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</si>
  <si>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</si>
  <si>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</si>
  <si>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</si>
  <si>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</si>
  <si>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</si>
  <si>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</si>
  <si>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</si>
  <si>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</si>
  <si>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</si>
  <si>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</si>
  <si>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</si>
  <si>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</si>
  <si>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</si>
  <si>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</si>
  <si>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</si>
  <si>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</si>
  <si>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</si>
  <si>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</si>
  <si>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</si>
  <si>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</si>
  <si>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</si>
  <si>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</si>
  <si>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</si>
  <si>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</si>
  <si>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</si>
  <si>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</si>
  <si>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</si>
  <si>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</si>
  <si>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</si>
  <si>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</si>
  <si>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</si>
  <si>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</si>
  <si>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</si>
  <si>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</si>
  <si>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</si>
  <si>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</si>
  <si>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</si>
  <si>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</si>
  <si>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</si>
  <si>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</si>
  <si>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</si>
  <si>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</si>
  <si>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</si>
  <si>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</si>
  <si>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</si>
  <si>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</si>
  <si>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</si>
  <si>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</si>
  <si>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</si>
  <si>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</si>
  <si>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</si>
  <si>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</si>
  <si>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</si>
  <si>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</si>
  <si>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</si>
  <si>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</si>
  <si>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</si>
  <si>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</si>
  <si>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</si>
  <si>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</si>
  <si>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</si>
  <si>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</si>
  <si>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</si>
  <si>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</si>
  <si>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</si>
  <si>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</si>
  <si>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</si>
  <si>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</si>
  <si>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</si>
  <si>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</si>
  <si>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</si>
  <si>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</si>
  <si>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</si>
  <si>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</si>
  <si>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</si>
  <si>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</si>
  <si>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</si>
  <si>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</si>
  <si>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</si>
  <si>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</si>
  <si>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</si>
  <si>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</si>
  <si>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</si>
  <si>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</si>
  <si>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</si>
  <si>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</si>
  <si>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</si>
  <si>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</si>
  <si>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</si>
  <si>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</si>
  <si>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</si>
  <si>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</si>
  <si>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</si>
  <si>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</si>
  <si>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</si>
  <si>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</si>
  <si>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</si>
  <si>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</si>
  <si>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</si>
  <si>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</si>
  <si>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</si>
  <si>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</si>
  <si>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</si>
  <si>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</si>
  <si>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</si>
  <si>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</si>
  <si>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</si>
  <si>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</si>
  <si>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</si>
  <si>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</si>
  <si>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</si>
  <si>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</si>
  <si>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</si>
  <si>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</si>
  <si>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</si>
  <si>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</si>
  <si>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</si>
  <si>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</si>
  <si>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</si>
  <si>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</si>
  <si>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</si>
  <si>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</si>
  <si>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</si>
  <si>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</si>
  <si>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</si>
  <si>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</si>
  <si>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</si>
  <si>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</si>
  <si>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</si>
  <si>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</si>
  <si>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</si>
  <si>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</si>
  <si>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</si>
  <si>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</si>
  <si>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</si>
  <si>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</si>
  <si>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</si>
  <si>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</si>
  <si>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</si>
  <si>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</si>
  <si>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</si>
  <si>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</si>
  <si>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</si>
  <si>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</si>
  <si>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</si>
  <si>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</si>
  <si>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</si>
  <si>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</si>
  <si>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</si>
  <si>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</si>
  <si>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</si>
  <si>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</si>
  <si>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</si>
  <si>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</si>
  <si>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</si>
  <si>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</si>
  <si>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</si>
  <si>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</si>
  <si>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</si>
  <si>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</si>
  <si>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</si>
  <si>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</si>
  <si>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</si>
  <si>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</si>
  <si>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</si>
  <si>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</si>
  <si>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</si>
  <si>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</si>
  <si>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</si>
  <si>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</si>
  <si>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</si>
  <si>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</si>
  <si>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</si>
  <si>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</si>
  <si>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</si>
  <si>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</si>
  <si>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</si>
  <si>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</si>
  <si>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</si>
  <si>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</si>
  <si>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</si>
  <si>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</si>
  <si>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</si>
  <si>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</si>
  <si>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</si>
  <si>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</si>
  <si>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</si>
  <si>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</si>
  <si>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</si>
  <si>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</si>
  <si>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</si>
  <si>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</si>
  <si>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</si>
  <si>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</si>
  <si>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</si>
  <si>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</si>
  <si>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</si>
  <si>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</si>
  <si>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</si>
  <si>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</si>
  <si>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</si>
  <si>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</si>
  <si>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</si>
  <si>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</si>
  <si>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</si>
  <si>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</si>
  <si>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</si>
  <si>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</si>
  <si>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</si>
  <si>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</si>
  <si>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</si>
  <si>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</si>
  <si>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</si>
  <si>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</si>
  <si>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</si>
  <si>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</si>
  <si>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</si>
  <si>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</si>
  <si>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</si>
  <si>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</si>
  <si>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</si>
  <si>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</si>
  <si>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</si>
  <si>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</si>
  <si>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</si>
  <si>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</si>
  <si>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</si>
  <si>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</si>
  <si>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</si>
  <si>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</si>
  <si>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</si>
  <si>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</si>
  <si>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</si>
  <si>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</si>
  <si>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</si>
  <si>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</si>
  <si>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</si>
  <si>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</si>
  <si>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</si>
  <si>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</si>
  <si>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</si>
  <si>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</si>
  <si>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</si>
  <si>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</si>
  <si>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</si>
  <si>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</si>
  <si>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</si>
  <si>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</si>
  <si>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</si>
  <si>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</si>
  <si>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</si>
  <si>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</si>
  <si>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</si>
  <si>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</si>
  <si>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</si>
  <si>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</si>
  <si>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</si>
  <si>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</si>
  <si>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</si>
  <si>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</si>
  <si>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</si>
  <si>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</si>
  <si>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</si>
  <si>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</si>
  <si>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</si>
  <si>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</si>
  <si>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</si>
  <si>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</si>
  <si>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</si>
  <si>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</si>
  <si>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</si>
  <si>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</si>
  <si>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</si>
  <si>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</si>
  <si>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</si>
  <si>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</si>
  <si>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</si>
  <si>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</si>
  <si>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</si>
  <si>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</si>
  <si>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</si>
  <si>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</si>
  <si>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</si>
  <si>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</si>
  <si>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</si>
  <si>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</si>
  <si>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</si>
  <si>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</si>
  <si>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</si>
  <si>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</si>
  <si>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</si>
  <si>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</si>
  <si>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</si>
  <si>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</si>
  <si>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</si>
  <si>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</si>
  <si>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</si>
  <si>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</si>
  <si>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</si>
  <si>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</si>
  <si>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</si>
  <si>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</si>
  <si>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</si>
  <si>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</si>
  <si>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</si>
  <si>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</si>
  <si>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</si>
  <si>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</si>
  <si>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</si>
  <si>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</si>
  <si>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</si>
  <si>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</si>
  <si>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</si>
  <si>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</si>
  <si>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</si>
  <si>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</si>
  <si>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</si>
  <si>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</si>
  <si>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</si>
  <si>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</si>
  <si>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</si>
  <si>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</si>
  <si>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</si>
  <si>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</si>
  <si>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</si>
  <si>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</si>
  <si>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</si>
  <si>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</si>
  <si>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</si>
  <si>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</si>
  <si>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</si>
  <si>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</si>
  <si>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</si>
  <si>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</si>
  <si>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</si>
  <si>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</si>
  <si>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</si>
  <si>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</si>
  <si>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</si>
  <si>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</si>
  <si>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</si>
  <si>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</si>
  <si>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</si>
  <si>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</si>
  <si>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</si>
  <si>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</si>
  <si>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</si>
  <si>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</si>
  <si>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</si>
  <si>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</si>
  <si>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</si>
  <si>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</si>
  <si>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</si>
  <si>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</si>
  <si>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</si>
  <si>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</si>
  <si>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</si>
  <si>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</si>
  <si>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</si>
  <si>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</si>
  <si>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</si>
  <si>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</si>
  <si>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</si>
  <si>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</si>
  <si>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</si>
  <si>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</si>
  <si>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</si>
  <si>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</si>
  <si>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</si>
  <si>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</si>
  <si>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</si>
  <si>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</si>
  <si>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</si>
  <si>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</si>
  <si>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</si>
  <si>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</si>
  <si>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</si>
  <si>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</si>
  <si>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</si>
  <si>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</si>
  <si>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</si>
  <si>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</si>
  <si>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</si>
  <si>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</si>
  <si>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</si>
  <si>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</si>
  <si>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</si>
  <si>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</si>
  <si>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</si>
  <si>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</si>
  <si>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</si>
  <si>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</si>
  <si>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</si>
  <si>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</si>
  <si>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</si>
  <si>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</si>
  <si>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</si>
  <si>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</si>
  <si>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</si>
  <si>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</si>
  <si>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</si>
  <si>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</si>
  <si>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</si>
  <si>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</si>
  <si>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</si>
  <si>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</si>
  <si>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</si>
  <si>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</si>
  <si>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</si>
  <si>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</si>
  <si>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</si>
  <si>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</si>
  <si>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</si>
  <si>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</si>
  <si>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</si>
  <si>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</si>
  <si>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</si>
  <si>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</si>
  <si>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</si>
  <si>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</si>
  <si>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</si>
  <si>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</si>
  <si>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</si>
  <si>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</si>
  <si>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</si>
  <si>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</si>
  <si>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</si>
  <si>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</si>
  <si>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</si>
  <si>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</si>
  <si>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</si>
  <si>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</si>
  <si>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</si>
  <si>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</si>
  <si>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</si>
  <si>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</si>
  <si>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</si>
  <si>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</si>
  <si>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</si>
  <si>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</si>
  <si>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</si>
  <si>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</si>
  <si>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</si>
  <si>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</si>
  <si>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</si>
  <si>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</si>
  <si>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</si>
  <si>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</si>
  <si>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</si>
  <si>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</si>
  <si>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</si>
  <si>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</si>
  <si>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</si>
  <si>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</si>
  <si>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</si>
  <si>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</si>
  <si>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</si>
  <si>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</si>
  <si>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</si>
  <si>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</si>
  <si>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</si>
  <si>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</si>
  <si>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</si>
  <si>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</si>
  <si>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</si>
  <si>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</si>
  <si>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</si>
  <si>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</si>
  <si>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</si>
  <si>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</si>
  <si>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</si>
  <si>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</si>
  <si>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</si>
  <si>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</si>
  <si>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</si>
  <si>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</si>
  <si>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</si>
  <si>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</si>
  <si>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</si>
  <si>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</si>
  <si>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</si>
  <si>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</si>
  <si>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</si>
  <si>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</si>
  <si>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</si>
  <si>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</si>
  <si>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</si>
  <si>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</si>
  <si>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</si>
  <si>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</si>
  <si>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</si>
  <si>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</si>
  <si>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</si>
  <si>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</si>
  <si>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</si>
  <si>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</si>
  <si>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</si>
  <si>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</si>
  <si>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</si>
  <si>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</si>
  <si>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</si>
  <si>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</si>
  <si>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</si>
  <si>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</si>
  <si>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</si>
  <si>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</si>
  <si>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</si>
  <si>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</si>
  <si>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</si>
  <si>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</si>
  <si>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</si>
  <si>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</si>
  <si>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</si>
  <si>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</si>
  <si>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</si>
  <si>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</si>
  <si>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</si>
  <si>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</si>
  <si>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</si>
  <si>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</si>
  <si>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</si>
  <si>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</si>
  <si>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</si>
  <si>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</si>
  <si>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</si>
  <si>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</si>
  <si>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</si>
  <si>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</si>
  <si>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</si>
  <si>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</si>
  <si>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</si>
  <si>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</si>
  <si>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</si>
  <si>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</si>
  <si>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</si>
  <si>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</si>
  <si>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</si>
  <si>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</si>
  <si>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</si>
  <si>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</si>
  <si>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</si>
  <si>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</si>
  <si>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</si>
  <si>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</si>
  <si>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</si>
  <si>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</si>
  <si>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</si>
  <si>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</si>
  <si>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</si>
  <si>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</si>
  <si>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</si>
  <si>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</si>
  <si>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</si>
  <si>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</si>
  <si>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</si>
  <si>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</si>
  <si>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</si>
  <si>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</si>
  <si>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</si>
  <si>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</si>
  <si>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</si>
  <si>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</si>
  <si>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</si>
  <si>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</si>
  <si>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</si>
  <si>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</si>
  <si>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</si>
  <si>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</si>
  <si>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</si>
  <si>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</si>
  <si>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</si>
  <si>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</si>
  <si>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</si>
  <si>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</si>
  <si>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</si>
  <si>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</si>
  <si>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</si>
  <si>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</si>
  <si>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</si>
  <si>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</si>
  <si>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</si>
  <si>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</si>
  <si>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</si>
  <si>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</si>
  <si>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</si>
  <si>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</si>
  <si>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</si>
  <si>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</si>
  <si>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</si>
  <si>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</si>
  <si>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</si>
  <si>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</si>
  <si>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</si>
  <si>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</si>
  <si>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</si>
  <si>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</si>
  <si>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</si>
  <si>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</si>
  <si>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</si>
  <si>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</si>
  <si>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</si>
  <si>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</si>
  <si>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</si>
  <si>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</si>
  <si>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</si>
  <si>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</si>
  <si>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</si>
  <si>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</si>
  <si>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</si>
  <si>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</si>
  <si>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</si>
  <si>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</si>
  <si>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</si>
  <si>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</si>
  <si>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</si>
  <si>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</si>
  <si>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</si>
  <si>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</si>
  <si>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</si>
  <si>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</si>
  <si>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</si>
  <si>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</si>
  <si>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</si>
  <si>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</si>
  <si>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</si>
  <si>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</si>
  <si>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</si>
  <si>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</si>
  <si>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</si>
  <si>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</si>
  <si>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</si>
  <si>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</si>
  <si>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</si>
  <si>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</si>
  <si>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</si>
  <si>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</si>
  <si>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</si>
  <si>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</si>
  <si>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</si>
  <si>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</si>
  <si>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</si>
  <si>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</si>
  <si>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</si>
  <si>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</si>
  <si>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</si>
  <si>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</si>
  <si>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</si>
  <si>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</si>
  <si>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</si>
  <si>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</si>
  <si>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</si>
  <si>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</si>
  <si>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</si>
  <si>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</si>
  <si>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</si>
  <si>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</si>
  <si>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</si>
  <si>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</si>
  <si>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</si>
  <si>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</si>
  <si>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</si>
  <si>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</si>
  <si>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</si>
  <si>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</si>
  <si>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</si>
  <si>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</si>
  <si>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</si>
  <si>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</si>
  <si>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</si>
  <si>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</si>
  <si>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</si>
  <si>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</si>
  <si>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</si>
  <si>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</si>
  <si>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</si>
  <si>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</si>
  <si>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</si>
  <si>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</si>
  <si>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</si>
  <si>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</si>
  <si>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</si>
  <si>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</si>
  <si>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</si>
  <si>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</si>
  <si>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</si>
  <si>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</si>
  <si>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</si>
  <si>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</si>
  <si>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</si>
  <si>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</si>
  <si>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</si>
  <si>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</si>
  <si>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</si>
  <si>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</si>
  <si>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</si>
  <si>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</si>
  <si>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</si>
  <si>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</si>
  <si>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</si>
  <si>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</si>
  <si>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</si>
  <si>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</si>
  <si>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</si>
  <si>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</si>
  <si>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</si>
  <si>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</si>
  <si>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</si>
  <si>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</si>
  <si>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</si>
  <si>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</si>
  <si>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</si>
  <si>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</si>
  <si>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</si>
  <si>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</si>
  <si>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</si>
  <si>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</si>
  <si>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</si>
  <si>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</si>
  <si>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</si>
  <si>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</si>
  <si>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</si>
  <si>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</si>
  <si>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</si>
  <si>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</si>
  <si>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</si>
  <si>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</si>
  <si>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</si>
  <si>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</si>
  <si>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</si>
  <si>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</si>
  <si>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</si>
  <si>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</si>
  <si>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</si>
  <si>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</si>
  <si>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</si>
  <si>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</si>
  <si>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</si>
  <si>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</si>
  <si>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</si>
  <si>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</si>
  <si>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</si>
  <si>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</si>
  <si>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</si>
  <si>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</si>
  <si>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</si>
  <si>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</si>
  <si>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</si>
  <si>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</si>
  <si>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</si>
  <si>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</si>
  <si>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</si>
  <si>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</si>
  <si>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</si>
  <si>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</si>
  <si>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</si>
  <si>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</si>
  <si>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</si>
  <si>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</si>
  <si>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</si>
  <si>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</si>
  <si>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</si>
  <si>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</si>
  <si>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</si>
  <si>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</si>
  <si>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</si>
  <si>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</si>
  <si>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</si>
  <si>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</si>
  <si>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</si>
  <si>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</si>
  <si>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</si>
  <si>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</si>
  <si>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</si>
  <si>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</si>
  <si>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</si>
  <si>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</si>
  <si>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</si>
  <si>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</si>
  <si>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</si>
  <si>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</si>
  <si>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</si>
  <si>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</si>
  <si>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</si>
  <si>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</si>
  <si>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</si>
  <si>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</si>
  <si>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</si>
  <si>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</si>
  <si>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</si>
  <si>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</si>
  <si>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</si>
  <si>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</si>
  <si>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</si>
  <si>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</si>
  <si>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</si>
  <si>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</si>
  <si>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</si>
  <si>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</si>
  <si>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</si>
  <si>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</si>
  <si>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</si>
  <si>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</si>
  <si>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</si>
  <si>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</si>
  <si>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</si>
  <si>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</si>
  <si>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</si>
  <si>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</si>
  <si>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</si>
  <si>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</si>
  <si>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</si>
  <si>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</si>
  <si>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</si>
  <si>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</si>
  <si>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</si>
  <si>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</si>
  <si>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</si>
  <si>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</si>
  <si>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</si>
  <si>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</si>
  <si>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</si>
  <si>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</si>
  <si>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</si>
  <si>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</si>
  <si>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</si>
  <si>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</si>
  <si>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</si>
  <si>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</si>
  <si>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</si>
  <si>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</si>
  <si>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</si>
  <si>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</si>
  <si>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</si>
  <si>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</si>
  <si>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</si>
  <si>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</si>
  <si>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</si>
  <si>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</si>
  <si>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</si>
  <si>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</si>
  <si>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</si>
  <si>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</si>
  <si>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</si>
  <si>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</si>
  <si>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</si>
  <si>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</si>
  <si>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</si>
  <si>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</si>
  <si>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</si>
  <si>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</si>
  <si>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</si>
  <si>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</si>
  <si>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</si>
  <si>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</si>
  <si>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</si>
  <si>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</si>
  <si>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</si>
  <si>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</si>
  <si>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</si>
  <si>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</si>
  <si>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</si>
  <si>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</si>
  <si>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</si>
  <si>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</si>
  <si>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</si>
  <si>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</si>
  <si>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</si>
  <si>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</si>
  <si>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</si>
  <si>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</si>
  <si>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</si>
  <si>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</si>
  <si>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</si>
  <si>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</si>
  <si>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</si>
  <si>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</si>
  <si>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</si>
  <si>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</si>
  <si>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</si>
  <si>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</si>
  <si>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</si>
  <si>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</si>
  <si>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</si>
  <si>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</si>
  <si>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</si>
  <si>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</si>
  <si>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</si>
  <si>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</si>
  <si>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</si>
  <si>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</si>
  <si>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</si>
  <si>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</si>
  <si>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</si>
  <si>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</si>
  <si>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</si>
  <si>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</si>
  <si>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</si>
  <si>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</si>
  <si>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</si>
  <si>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</si>
  <si>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</si>
  <si>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</si>
  <si>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</si>
  <si>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</si>
  <si>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</si>
  <si>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</si>
  <si>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</si>
  <si>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</si>
  <si>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</si>
  <si>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</si>
  <si>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</si>
  <si>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</si>
  <si>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</si>
  <si>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</si>
  <si>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</si>
  <si>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</si>
  <si>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</si>
  <si>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</si>
  <si>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</si>
  <si>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</si>
  <si>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</si>
  <si>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</si>
  <si>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</si>
  <si>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</si>
  <si>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</si>
  <si>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</si>
  <si>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</si>
  <si>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</si>
  <si>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</si>
  <si>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</si>
  <si>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</si>
  <si>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</si>
  <si>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</si>
  <si>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</si>
  <si>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</si>
  <si>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</si>
  <si>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</si>
  <si>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</si>
  <si>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</si>
  <si>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</si>
  <si>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</si>
  <si>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</si>
  <si>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</si>
  <si>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</si>
  <si>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</si>
  <si>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</si>
  <si>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</si>
  <si>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</si>
  <si>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</si>
  <si>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</si>
  <si>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</si>
  <si>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</si>
  <si>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</si>
  <si>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</si>
  <si>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</si>
  <si>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</si>
  <si>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</si>
  <si>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</si>
  <si>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</si>
  <si>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</si>
  <si>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</si>
  <si>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</si>
  <si>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</si>
  <si>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</si>
  <si>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</si>
  <si>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</si>
  <si>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</si>
  <si>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</si>
  <si>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</si>
  <si>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</si>
  <si>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</si>
  <si>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</si>
  <si>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</si>
  <si>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</si>
  <si>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</si>
  <si>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</si>
  <si>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</si>
  <si>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</si>
  <si>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</si>
  <si>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</si>
  <si>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</si>
  <si>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</si>
  <si>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</si>
  <si>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</si>
  <si>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</si>
  <si>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</si>
  <si>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</si>
  <si>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</si>
  <si>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</si>
  <si>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</si>
  <si>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</si>
  <si>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</si>
  <si>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</si>
  <si>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</si>
  <si>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</si>
  <si>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</si>
  <si>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</si>
  <si>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</si>
  <si>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</si>
  <si>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</si>
  <si>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</si>
  <si>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</si>
  <si>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</si>
  <si>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</si>
  <si>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</si>
  <si>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</si>
  <si>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</si>
  <si>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</si>
  <si>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</si>
  <si>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</si>
  <si>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</si>
  <si>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</si>
  <si>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</si>
  <si>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</si>
  <si>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</si>
  <si>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</si>
  <si>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</si>
  <si>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</si>
  <si>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</si>
  <si>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</si>
  <si>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</si>
  <si>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</si>
  <si>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</si>
  <si>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</si>
  <si>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</si>
  <si>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</si>
  <si>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</si>
  <si>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</si>
  <si>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</si>
  <si>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</si>
  <si>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</si>
  <si>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</si>
  <si>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</si>
  <si>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</si>
  <si>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</si>
  <si>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</si>
  <si>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</si>
  <si>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</si>
  <si>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</si>
  <si>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</si>
  <si>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</si>
  <si>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</si>
  <si>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</si>
  <si>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</si>
  <si>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</si>
  <si>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</si>
  <si>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</si>
  <si>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</si>
  <si>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</si>
  <si>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</si>
  <si>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</si>
  <si>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</si>
  <si>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</si>
  <si>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</si>
  <si>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</si>
  <si>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</si>
  <si>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</si>
  <si>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</si>
  <si>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</si>
  <si>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</si>
  <si>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</si>
  <si>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</si>
  <si>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</si>
  <si>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</si>
  <si>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</si>
  <si>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</si>
  <si>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</si>
  <si>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</si>
  <si>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</si>
  <si>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</si>
  <si>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</si>
  <si>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</si>
  <si>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</si>
  <si>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</si>
  <si>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</si>
  <si>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</si>
  <si>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</si>
  <si>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</si>
  <si>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</si>
  <si>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</si>
  <si>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</si>
  <si>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</si>
  <si>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</si>
  <si>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</si>
  <si>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</si>
  <si>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</si>
  <si>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</si>
  <si>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</si>
  <si>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</si>
  <si>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</si>
  <si>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</si>
  <si>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</si>
  <si>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</si>
  <si>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</si>
  <si>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</si>
  <si>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</si>
  <si>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</si>
  <si>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</si>
  <si>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</si>
  <si>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</si>
  <si>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</si>
  <si>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</si>
  <si>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</si>
  <si>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</si>
  <si>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</si>
  <si>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</si>
  <si>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</si>
  <si>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</si>
  <si>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</si>
  <si>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</si>
  <si>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</si>
  <si>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</si>
  <si>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</si>
  <si>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</si>
  <si>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</si>
  <si>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</si>
  <si>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</si>
  <si>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</si>
  <si>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</si>
  <si>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</si>
  <si>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</si>
  <si>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</si>
  <si>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</si>
  <si>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</si>
  <si>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</si>
  <si>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</si>
  <si>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</si>
  <si>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</si>
  <si>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</si>
  <si>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</si>
  <si>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</si>
  <si>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</si>
  <si>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</si>
  <si>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</si>
  <si>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</si>
  <si>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</si>
  <si>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</si>
  <si>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</si>
  <si>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</si>
  <si>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</si>
  <si>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</si>
  <si>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</si>
  <si>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</si>
  <si>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</si>
  <si>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</si>
  <si>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</si>
  <si>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</si>
  <si>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</si>
  <si>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</si>
  <si>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</si>
  <si>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</si>
  <si>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</si>
  <si>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</si>
  <si>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</si>
  <si>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</si>
  <si>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</si>
  <si>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</si>
  <si>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</si>
  <si>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</si>
  <si>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</si>
  <si>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</si>
  <si>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</si>
  <si>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</si>
  <si>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</si>
  <si>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</si>
  <si>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</si>
  <si>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</si>
  <si>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</si>
  <si>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</si>
  <si>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</si>
  <si>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</si>
  <si>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</si>
  <si>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</si>
  <si>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</si>
  <si>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</si>
  <si>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</si>
  <si>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</si>
  <si>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</si>
  <si>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</si>
  <si>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</si>
  <si>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</si>
  <si>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</si>
  <si>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</si>
  <si>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</si>
  <si>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</si>
  <si>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</si>
  <si>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</si>
  <si>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</si>
  <si>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</si>
  <si>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</si>
  <si>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</si>
  <si>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</si>
  <si>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</si>
  <si>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</si>
  <si>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</si>
  <si>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</si>
  <si>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</si>
  <si>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</si>
  <si>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</si>
  <si>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</si>
  <si>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</si>
  <si>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</si>
  <si>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</si>
  <si>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</si>
  <si>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</si>
  <si>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</si>
  <si>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</si>
  <si>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</si>
  <si>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</si>
  <si>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</si>
  <si>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</si>
  <si>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</si>
  <si>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</si>
  <si>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</si>
  <si>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</si>
  <si>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</si>
  <si>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</si>
  <si>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</si>
  <si>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</si>
  <si>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</si>
  <si>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</si>
  <si>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</si>
  <si>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</si>
  <si>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</si>
  <si>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</si>
  <si>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</si>
  <si>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</si>
  <si>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</si>
  <si>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</si>
  <si>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</si>
  <si>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</si>
  <si>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</si>
  <si>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</si>
  <si>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</si>
  <si>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</si>
  <si>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</si>
  <si>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</si>
  <si>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</si>
  <si>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</si>
  <si>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</si>
  <si>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</si>
  <si>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</si>
  <si>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</si>
  <si>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</si>
  <si>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</si>
  <si>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</si>
  <si>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</si>
  <si>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</si>
  <si>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</si>
  <si>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</si>
  <si>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</si>
  <si>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</si>
  <si>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</si>
  <si>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</si>
  <si>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</si>
  <si>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</si>
  <si>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</si>
  <si>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</si>
  <si>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</si>
  <si>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</si>
  <si>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</si>
  <si>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</si>
  <si>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</si>
  <si>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</si>
  <si>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</si>
  <si>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</si>
  <si>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</si>
  <si>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</si>
  <si>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</si>
  <si>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</si>
  <si>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</si>
  <si>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</si>
  <si>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</si>
  <si>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</si>
  <si>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</si>
  <si>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</si>
  <si>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</si>
  <si>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</si>
  <si>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</si>
  <si>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</si>
  <si>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</si>
  <si>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</si>
  <si>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</si>
  <si>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</si>
  <si>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</si>
  <si>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</si>
  <si>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</si>
  <si>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</si>
  <si>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</si>
  <si>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</si>
  <si>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</si>
  <si>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</si>
  <si>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</si>
  <si>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</si>
  <si>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</si>
  <si>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</si>
  <si>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</si>
  <si>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</si>
  <si>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</si>
  <si>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</si>
  <si>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</si>
  <si>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</si>
  <si>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</si>
  <si>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</si>
  <si>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</si>
  <si>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</si>
  <si>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</si>
  <si>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</si>
  <si>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</si>
  <si>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</si>
  <si>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</si>
  <si>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</si>
  <si>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</si>
  <si>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</si>
  <si>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</si>
  <si>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</si>
  <si>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</si>
  <si>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</si>
  <si>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</si>
  <si>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</si>
  <si>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</si>
  <si>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</si>
  <si>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</si>
  <si>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</si>
  <si>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</si>
  <si>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</si>
  <si>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</si>
  <si>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</si>
  <si>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</si>
  <si>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</si>
  <si>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</si>
  <si>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</si>
  <si>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</si>
  <si>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</si>
  <si>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</si>
  <si>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</si>
  <si>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</si>
  <si>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</si>
  <si>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</si>
  <si>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</si>
  <si>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</si>
  <si>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</si>
  <si>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</si>
  <si>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</si>
  <si>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</si>
  <si>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</si>
  <si>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</si>
  <si>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</si>
  <si>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</si>
  <si>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</si>
  <si>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</si>
  <si>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</si>
  <si>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</si>
  <si>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</si>
  <si>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</si>
  <si>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</si>
  <si>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</si>
  <si>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</si>
  <si>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</si>
  <si>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</si>
  <si>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</si>
  <si>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</si>
  <si>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</si>
  <si>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</si>
  <si>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</si>
  <si>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</si>
  <si>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</si>
  <si>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</si>
  <si>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</si>
  <si>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</si>
  <si>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</si>
  <si>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</si>
  <si>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</si>
  <si>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</si>
  <si>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</si>
  <si>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</si>
  <si>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</si>
  <si>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</si>
  <si>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</si>
  <si>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</si>
  <si>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</si>
  <si>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</si>
  <si>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</si>
  <si>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</si>
  <si>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</si>
  <si>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</si>
  <si>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</si>
  <si>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</si>
  <si>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</si>
  <si>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</si>
  <si>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</si>
  <si>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</si>
  <si>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</si>
  <si>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</si>
  <si>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</si>
  <si>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</si>
  <si>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</si>
  <si>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</si>
  <si>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</si>
  <si>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</si>
  <si>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</si>
  <si>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</si>
  <si>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</si>
  <si>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</si>
  <si>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</si>
  <si>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</si>
  <si>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</si>
  <si>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</si>
  <si>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</si>
  <si>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</si>
  <si>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</si>
  <si>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</si>
  <si>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</si>
  <si>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</si>
  <si>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</si>
  <si>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</si>
  <si>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</si>
  <si>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</si>
  <si>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</si>
  <si>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</si>
  <si>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</si>
  <si>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</si>
  <si>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</si>
  <si>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</si>
  <si>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</si>
  <si>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</si>
  <si>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</si>
  <si>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</si>
  <si>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</si>
  <si>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</si>
  <si>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</si>
  <si>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</si>
  <si>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</si>
  <si>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</si>
  <si>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</si>
  <si>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</si>
  <si>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</si>
  <si>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</si>
  <si>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</si>
  <si>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</si>
  <si>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</si>
  <si>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</si>
  <si>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</si>
  <si>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</si>
  <si>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</si>
  <si>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</si>
  <si>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</si>
  <si>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</si>
  <si>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</si>
  <si>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</si>
  <si>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</si>
  <si>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</si>
  <si>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</si>
  <si>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</si>
  <si>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</si>
  <si>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</si>
  <si>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</si>
  <si>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</si>
  <si>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</si>
  <si>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</si>
  <si>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</si>
  <si>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</si>
  <si>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</si>
  <si>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</si>
  <si>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</si>
  <si>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</si>
  <si>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</si>
  <si>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</si>
  <si>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</si>
  <si>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</si>
  <si>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</si>
  <si>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</si>
  <si>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</si>
  <si>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</si>
  <si>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</si>
  <si>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</si>
  <si>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</si>
  <si>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</si>
  <si>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</si>
  <si>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</si>
  <si>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</si>
  <si>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</si>
  <si>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</si>
  <si>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</si>
  <si>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</si>
  <si>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</si>
  <si>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</si>
  <si>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</si>
  <si>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</si>
  <si>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</si>
  <si>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</si>
  <si>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</si>
  <si>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</si>
  <si>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</si>
  <si>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</si>
  <si>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</si>
  <si>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</si>
  <si>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</si>
  <si>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</si>
  <si>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</si>
  <si>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</si>
  <si>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</si>
  <si>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</si>
  <si>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</si>
  <si>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</si>
  <si>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</si>
  <si>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</si>
  <si>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</si>
  <si>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</si>
  <si>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</si>
  <si>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</si>
  <si>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</si>
  <si>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</si>
  <si>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</si>
  <si>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</si>
  <si>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</si>
  <si>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</si>
  <si>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</si>
  <si>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</si>
  <si>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</si>
  <si>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</si>
  <si>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</si>
  <si>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</si>
  <si>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</si>
  <si>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</si>
  <si>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</si>
  <si>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</si>
  <si>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</si>
  <si>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</si>
  <si>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</si>
  <si>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</si>
  <si>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</si>
  <si>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</si>
  <si>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</si>
  <si>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</si>
  <si>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</si>
  <si>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</si>
  <si>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</si>
  <si>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</si>
  <si>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</si>
  <si>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</si>
  <si>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</si>
  <si>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</si>
  <si>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</si>
  <si>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</si>
  <si>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</si>
  <si>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</si>
  <si>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</si>
  <si>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</si>
  <si>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</si>
  <si>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</si>
  <si>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</si>
  <si>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</si>
  <si>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</si>
  <si>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</si>
  <si>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</si>
  <si>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</si>
  <si>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</si>
  <si>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</si>
  <si>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</si>
  <si>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</si>
  <si>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</si>
  <si>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</si>
  <si>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</si>
  <si>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</si>
  <si>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</si>
  <si>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</si>
  <si>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</si>
  <si>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</si>
  <si>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</si>
  <si>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</si>
  <si>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</si>
  <si>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</si>
  <si>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</si>
  <si>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</si>
  <si>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</si>
  <si>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</si>
  <si>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</si>
  <si>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</si>
  <si>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</si>
  <si>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</si>
  <si>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</si>
  <si>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</si>
  <si>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</si>
  <si>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</si>
  <si>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</si>
  <si>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</si>
  <si>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</si>
  <si>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</si>
  <si>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</si>
  <si>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</si>
  <si>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</si>
  <si>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</si>
  <si>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</si>
  <si>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</si>
  <si>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</si>
  <si>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</si>
  <si>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</si>
  <si>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</si>
  <si>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</si>
  <si>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</si>
  <si>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</si>
  <si>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</si>
  <si>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</si>
  <si>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</si>
  <si>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</si>
  <si>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</si>
  <si>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</si>
  <si>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</si>
  <si>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</si>
  <si>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</si>
  <si>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</si>
  <si>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</si>
  <si>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</si>
  <si>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</si>
  <si>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</si>
  <si>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</si>
  <si>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</si>
  <si>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</si>
  <si>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</si>
  <si>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</si>
  <si>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</si>
  <si>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</si>
  <si>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</si>
  <si>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</si>
  <si>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</si>
  <si>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</si>
  <si>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</si>
  <si>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</si>
  <si>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</si>
  <si>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</si>
  <si>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</si>
  <si>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</si>
  <si>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</si>
  <si>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</si>
  <si>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</si>
  <si>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</si>
  <si>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</si>
  <si>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</si>
  <si>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</si>
  <si>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</si>
  <si>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</si>
  <si>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</si>
  <si>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</si>
  <si>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</si>
  <si>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</si>
  <si>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</si>
  <si>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</si>
  <si>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</si>
  <si>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</si>
  <si>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</si>
  <si>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</si>
  <si>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</si>
  <si>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</si>
  <si>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</si>
  <si>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</si>
  <si>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</si>
  <si>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</si>
  <si>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</si>
  <si>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</si>
  <si>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</si>
  <si>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</si>
  <si>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</si>
  <si>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</si>
  <si>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</si>
  <si>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</si>
  <si>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</si>
  <si>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</si>
  <si>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</si>
  <si>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</si>
  <si>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</si>
  <si>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</si>
  <si>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</si>
  <si>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</si>
  <si>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</si>
  <si>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</si>
  <si>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</si>
  <si>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</si>
  <si>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</si>
  <si>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</si>
  <si>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</si>
  <si>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</si>
  <si>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</si>
  <si>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</si>
  <si>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</si>
  <si>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</si>
  <si>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</si>
  <si>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</si>
  <si>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</si>
  <si>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</si>
  <si>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</si>
  <si>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</si>
  <si>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</si>
  <si>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</si>
  <si>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</si>
  <si>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</si>
  <si>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</si>
  <si>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</si>
  <si>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</si>
  <si>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</si>
  <si>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</si>
  <si>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</si>
  <si>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</si>
  <si>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</si>
  <si>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</si>
  <si>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</si>
  <si>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</si>
  <si>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</si>
  <si>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</si>
  <si>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</si>
  <si>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</si>
  <si>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</si>
  <si>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</si>
  <si>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</si>
  <si>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</si>
  <si>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</si>
  <si>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</si>
  <si>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</si>
  <si>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</si>
  <si>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</si>
  <si>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</si>
  <si>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</si>
  <si>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</si>
  <si>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</si>
  <si>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</si>
  <si>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</si>
  <si>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</si>
  <si>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</si>
  <si>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</si>
  <si>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</si>
  <si>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</si>
  <si>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</si>
  <si>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</si>
  <si>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</si>
  <si>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</si>
  <si>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</si>
  <si>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</si>
  <si>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</si>
  <si>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</si>
  <si>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</si>
  <si>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</si>
  <si>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</si>
  <si>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</si>
  <si>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</si>
  <si>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</si>
  <si>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</si>
  <si>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</si>
  <si>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</si>
  <si>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</si>
  <si>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</si>
  <si>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</si>
  <si>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</si>
  <si>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</si>
  <si>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</si>
  <si>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</si>
  <si>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</si>
  <si>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</si>
  <si>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</si>
  <si>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</si>
  <si>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</si>
  <si>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</si>
  <si>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</si>
  <si>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</si>
  <si>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</si>
  <si>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</si>
  <si>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</si>
  <si>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</si>
  <si>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</si>
  <si>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</si>
  <si>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</si>
  <si>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</si>
  <si>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</si>
  <si>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</si>
  <si>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</si>
  <si>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</si>
  <si>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</si>
  <si>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</si>
  <si>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</si>
  <si>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</si>
  <si>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</si>
  <si>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</si>
  <si>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</si>
  <si>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</si>
  <si>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</si>
  <si>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</si>
  <si>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</si>
  <si>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</si>
  <si>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</si>
  <si>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</si>
  <si>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</si>
  <si>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</si>
  <si>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</si>
  <si>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</si>
  <si>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</si>
  <si>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</si>
  <si>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</si>
  <si>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</si>
  <si>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</si>
  <si>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</si>
  <si>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</si>
  <si>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</si>
  <si>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</si>
  <si>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</si>
  <si>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</si>
  <si>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</si>
  <si>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</si>
  <si>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</si>
  <si>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</si>
  <si>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</si>
  <si>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</si>
  <si>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</si>
  <si>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</si>
  <si>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</si>
  <si>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</si>
  <si>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</si>
  <si>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</si>
  <si>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</si>
  <si>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</si>
  <si>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</si>
  <si>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</si>
  <si>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</si>
  <si>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</si>
  <si>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</si>
  <si>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</si>
  <si>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</si>
  <si>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</si>
  <si>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</si>
  <si>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</si>
  <si>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</si>
  <si>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</si>
  <si>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</si>
  <si>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</si>
  <si>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</si>
  <si>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</si>
  <si>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</si>
  <si>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</si>
  <si>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</si>
  <si>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</si>
  <si>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</si>
  <si>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</si>
  <si>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</si>
  <si>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</si>
  <si>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</si>
  <si>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</si>
  <si>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</si>
  <si>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</si>
  <si>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</si>
  <si>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</si>
  <si>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</si>
  <si>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</si>
  <si>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</si>
  <si>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</si>
  <si>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</si>
  <si>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</si>
  <si>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</si>
  <si>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</si>
  <si>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</si>
  <si>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</si>
  <si>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</si>
  <si>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</si>
  <si>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</si>
  <si>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</si>
  <si>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</si>
  <si>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</si>
  <si>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</si>
  <si>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</si>
  <si>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</si>
  <si>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</si>
  <si>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</si>
  <si>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</si>
  <si>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</si>
  <si>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</si>
  <si>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</si>
  <si>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</si>
  <si>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</si>
  <si>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</si>
  <si>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</si>
  <si>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</si>
  <si>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</si>
  <si>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</si>
  <si>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</si>
  <si>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</si>
  <si>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</si>
  <si>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</si>
  <si>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</si>
  <si>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</si>
  <si>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</si>
  <si>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</si>
  <si>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</si>
  <si>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</si>
  <si>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</si>
  <si>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</si>
  <si>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</si>
  <si>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</si>
  <si>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</si>
  <si>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</si>
  <si>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</si>
  <si>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</si>
  <si>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</si>
  <si>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</si>
  <si>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</si>
  <si>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</si>
  <si>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</si>
  <si>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</si>
  <si>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</si>
  <si>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</si>
  <si>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</si>
  <si>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</si>
  <si>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</si>
  <si>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</si>
  <si>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</si>
  <si>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</si>
  <si>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</si>
  <si>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</si>
  <si>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</si>
  <si>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</si>
  <si>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</si>
  <si>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</si>
  <si>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</si>
  <si>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</si>
  <si>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</si>
  <si>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</si>
  <si>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</si>
  <si>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</si>
  <si>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</si>
  <si>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</si>
  <si>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</si>
  <si>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</si>
  <si>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</si>
  <si>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</si>
  <si>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</si>
  <si>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</si>
  <si>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</si>
  <si>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</si>
  <si>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</si>
  <si>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</si>
  <si>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</si>
  <si>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</si>
  <si>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</si>
  <si>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</si>
  <si>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</si>
  <si>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</si>
  <si>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</si>
  <si>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</si>
  <si>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</si>
  <si>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</si>
  <si>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</si>
  <si>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</si>
  <si>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</si>
  <si>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</si>
  <si>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</si>
  <si>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</si>
  <si>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</si>
  <si>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</si>
  <si>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</si>
  <si>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</si>
  <si>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</si>
  <si>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</si>
  <si>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</si>
  <si>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</si>
  <si>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</si>
  <si>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</si>
  <si>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</si>
  <si>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</si>
  <si>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</si>
  <si>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</si>
  <si>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</si>
  <si>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</si>
  <si>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</si>
  <si>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</si>
  <si>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</si>
  <si>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</si>
  <si>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</si>
  <si>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</si>
  <si>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</si>
  <si>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</si>
  <si>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</si>
  <si>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</si>
  <si>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</si>
  <si>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</si>
  <si>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</si>
  <si>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</si>
  <si>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</si>
  <si>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</si>
  <si>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</si>
  <si>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</si>
  <si>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</si>
  <si>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</si>
  <si>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</si>
  <si>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</si>
  <si>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</si>
  <si>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</si>
  <si>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</si>
  <si>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</si>
  <si>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</si>
  <si>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</si>
  <si>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</si>
  <si>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</si>
  <si>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</si>
  <si>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</si>
  <si>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</si>
  <si>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</si>
  <si>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</si>
  <si>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</si>
  <si>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</si>
  <si>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</si>
  <si>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</si>
  <si>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</si>
  <si>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</si>
  <si>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</si>
  <si>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</si>
  <si>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</si>
  <si>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</si>
  <si>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</si>
  <si>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</si>
  <si>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</si>
  <si>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</si>
  <si>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</si>
  <si>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</si>
  <si>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</si>
  <si>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</si>
  <si>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</si>
  <si>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</si>
  <si>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</si>
  <si>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</si>
  <si>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</si>
  <si>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</si>
  <si>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</si>
  <si>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</si>
  <si>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</si>
  <si>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</si>
  <si>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</si>
  <si>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</si>
  <si>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</si>
  <si>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</si>
  <si>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</si>
  <si>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</si>
  <si>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</si>
  <si>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</si>
  <si>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</si>
  <si>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</si>
  <si>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</si>
  <si>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</si>
  <si>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</si>
  <si>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</si>
  <si>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</si>
  <si>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</si>
  <si>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</si>
  <si>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</si>
  <si>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</si>
  <si>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</si>
  <si>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</si>
  <si>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</si>
  <si>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</si>
  <si>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</si>
  <si>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</si>
  <si>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</si>
  <si>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</si>
  <si>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</si>
  <si>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</si>
  <si>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</si>
  <si>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</si>
  <si>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</si>
  <si>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</si>
  <si>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</si>
  <si>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</si>
  <si>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</si>
  <si>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</si>
  <si>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</si>
  <si>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</si>
  <si>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</si>
  <si>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</si>
  <si>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</si>
  <si>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</si>
  <si>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</si>
  <si>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</si>
  <si>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</si>
  <si>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</si>
  <si>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</si>
  <si>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</si>
  <si>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</si>
  <si>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</si>
  <si>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</si>
  <si>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</si>
  <si>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</si>
  <si>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</si>
  <si>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</si>
  <si>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</si>
  <si>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</si>
  <si>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</si>
  <si>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</si>
  <si>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</si>
  <si>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</si>
  <si>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</si>
  <si>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</si>
  <si>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</si>
  <si>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</si>
  <si>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</si>
  <si>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</si>
  <si>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</si>
  <si>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</si>
  <si>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</si>
  <si>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</si>
  <si>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</si>
  <si>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</si>
  <si>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</si>
  <si>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</si>
  <si>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</si>
  <si>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</si>
  <si>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</si>
  <si>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</si>
  <si>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</si>
  <si>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</si>
  <si>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</si>
  <si>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</si>
  <si>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</si>
  <si>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</si>
  <si>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</si>
  <si>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</si>
  <si>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</si>
  <si>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</si>
  <si>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</si>
  <si>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</si>
  <si>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</si>
  <si>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</si>
  <si>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</si>
  <si>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</si>
  <si>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</si>
  <si>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</si>
  <si>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</si>
  <si>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</si>
  <si>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</si>
  <si>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</si>
  <si>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</si>
  <si>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</si>
  <si>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</si>
  <si>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</si>
  <si>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</si>
  <si>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</si>
  <si>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</si>
  <si>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</si>
  <si>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</si>
  <si>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</si>
  <si>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</si>
  <si>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</si>
  <si>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</si>
  <si>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</si>
  <si>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</si>
  <si>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</si>
  <si>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</si>
  <si>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</si>
  <si>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</si>
  <si>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</si>
  <si>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</si>
  <si>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</si>
  <si>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</si>
  <si>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</si>
  <si>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</si>
  <si>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</si>
  <si>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</si>
  <si>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</si>
  <si>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</si>
  <si>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</si>
  <si>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</si>
  <si>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</si>
  <si>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</si>
  <si>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</si>
  <si>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</si>
  <si>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</si>
  <si>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</si>
  <si>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</si>
  <si>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</si>
  <si>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</si>
  <si>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</si>
  <si>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</si>
  <si>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</si>
  <si>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</si>
  <si>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</si>
  <si>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</si>
  <si>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</si>
  <si>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</si>
  <si>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</si>
  <si>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</si>
  <si>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</si>
  <si>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</si>
  <si>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</si>
  <si>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</si>
  <si>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</si>
  <si>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</si>
  <si>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</si>
  <si>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</si>
  <si>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</si>
  <si>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</si>
  <si>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</si>
  <si>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</si>
  <si>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</si>
  <si>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</si>
  <si>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</si>
  <si>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</si>
  <si>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</si>
  <si>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</si>
  <si>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</si>
  <si>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</si>
  <si>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</si>
  <si>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</si>
  <si>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</si>
  <si>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</si>
  <si>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</si>
  <si>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</si>
  <si>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</si>
  <si>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</si>
  <si>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</si>
  <si>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</si>
  <si>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</si>
  <si>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</si>
  <si>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</si>
  <si>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</si>
  <si>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</si>
  <si>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</si>
  <si>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</si>
  <si>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</si>
  <si>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</si>
  <si>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</si>
  <si>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</si>
  <si>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</si>
  <si>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</si>
  <si>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</si>
  <si>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</si>
  <si>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</si>
  <si>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</si>
  <si>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</si>
  <si>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</si>
  <si>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</si>
  <si>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</si>
  <si>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</si>
  <si>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</si>
  <si>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</si>
  <si>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</si>
  <si>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</si>
  <si>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</si>
  <si>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</si>
  <si>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</si>
  <si>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</si>
  <si>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</si>
  <si>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</si>
  <si>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</si>
  <si>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</si>
  <si>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</si>
  <si>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</si>
  <si>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</si>
  <si>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</si>
  <si>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</si>
  <si>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</si>
  <si>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</si>
  <si>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</si>
  <si>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</si>
  <si>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</si>
  <si>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</si>
  <si>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</si>
  <si>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</si>
  <si>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</si>
  <si>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</si>
  <si>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</si>
  <si>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</si>
  <si>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</si>
  <si>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</si>
  <si>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</si>
  <si>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</si>
  <si>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</si>
  <si>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</si>
  <si>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</si>
  <si>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</si>
  <si>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</si>
  <si>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</si>
  <si>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</si>
  <si>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</si>
  <si>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</si>
  <si>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</si>
  <si>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</si>
  <si>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</si>
  <si>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</si>
  <si>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</si>
  <si>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</si>
  <si>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</si>
  <si>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</si>
  <si>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</si>
  <si>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</si>
  <si>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</si>
  <si>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</si>
  <si>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</si>
  <si>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</si>
  <si>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</si>
  <si>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</si>
  <si>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</si>
  <si>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</si>
  <si>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</si>
  <si>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</si>
  <si>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</si>
  <si>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</si>
  <si>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</si>
  <si>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</si>
  <si>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</si>
  <si>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</si>
  <si>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</si>
  <si>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</si>
  <si>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</si>
  <si>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</si>
  <si>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</si>
  <si>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</si>
  <si>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</si>
  <si>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</si>
  <si>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</si>
  <si>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</si>
  <si>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</si>
  <si>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</si>
  <si>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</si>
  <si>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</si>
  <si>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</si>
  <si>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</si>
  <si>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</si>
  <si>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</si>
  <si>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</si>
  <si>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</si>
  <si>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</si>
  <si>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</si>
  <si>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</si>
  <si>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</si>
  <si>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</si>
  <si>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</si>
  <si>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</si>
  <si>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</si>
  <si>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</si>
  <si>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</si>
  <si>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</si>
  <si>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</si>
  <si>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</si>
  <si>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</si>
  <si>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</si>
  <si>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</si>
  <si>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</si>
  <si>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</si>
  <si>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</si>
  <si>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</si>
  <si>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</si>
  <si>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</si>
  <si>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</si>
  <si>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</si>
  <si>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</si>
  <si>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</si>
  <si>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</si>
  <si>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</si>
  <si>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</si>
  <si>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</si>
  <si>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</si>
  <si>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</si>
  <si>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</si>
  <si>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</si>
  <si>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</si>
  <si>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</si>
  <si>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</si>
  <si>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</si>
  <si>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</si>
  <si>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</si>
  <si>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</si>
  <si>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</si>
  <si>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</si>
  <si>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</si>
  <si>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</si>
  <si>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</si>
  <si>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</si>
  <si>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</si>
  <si>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</si>
  <si>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</si>
  <si>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</si>
  <si>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</si>
  <si>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</si>
  <si>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</si>
  <si>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</si>
  <si>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</si>
  <si>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</si>
  <si>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</si>
  <si>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</si>
  <si>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</si>
  <si>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</si>
  <si>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</si>
  <si>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</si>
  <si>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</si>
  <si>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</si>
  <si>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</si>
  <si>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</si>
  <si>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</si>
  <si>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</si>
  <si>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</si>
  <si>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</si>
  <si>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</si>
  <si>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</si>
  <si>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</si>
  <si>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</si>
  <si>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</si>
  <si>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</si>
  <si>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</si>
  <si>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</si>
  <si>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</si>
  <si>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</si>
  <si>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</si>
  <si>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</si>
  <si>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</si>
  <si>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</si>
  <si>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</si>
  <si>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</si>
  <si>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</si>
  <si>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</si>
  <si>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</si>
  <si>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</si>
  <si>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</si>
  <si>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</si>
  <si>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</si>
  <si>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</si>
  <si>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</si>
  <si>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</si>
  <si>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</si>
  <si>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</si>
  <si>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</si>
  <si>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</si>
  <si>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</si>
  <si>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</si>
  <si>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</si>
  <si>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</si>
  <si>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</si>
  <si>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</si>
  <si>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</si>
  <si>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</si>
  <si>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</si>
  <si>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</si>
  <si>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</si>
  <si>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</si>
  <si>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</si>
  <si>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</si>
  <si>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</si>
  <si>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</si>
  <si>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</si>
  <si>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</si>
  <si>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</si>
  <si>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</si>
  <si>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</si>
  <si>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</si>
  <si>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</si>
  <si>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</si>
  <si>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</si>
  <si>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</si>
  <si>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</si>
  <si>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</si>
  <si>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</si>
  <si>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</si>
  <si>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</si>
  <si>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</si>
  <si>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</si>
  <si>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</si>
  <si>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</si>
  <si>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</si>
  <si>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</si>
  <si>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</si>
  <si>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</si>
  <si>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</si>
  <si>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</si>
  <si>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</si>
  <si>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</si>
  <si>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</si>
  <si>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</si>
  <si>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</si>
  <si>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</si>
  <si>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</si>
  <si>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</si>
  <si>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</si>
  <si>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</si>
  <si>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</si>
  <si>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</si>
  <si>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</si>
  <si>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</si>
  <si>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</si>
  <si>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</si>
  <si>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</si>
  <si>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</si>
  <si>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</si>
  <si>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</si>
  <si>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</si>
  <si>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</si>
  <si>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</si>
  <si>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</si>
  <si>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</si>
  <si>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</si>
  <si>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</si>
  <si>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</si>
  <si>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</si>
  <si>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</si>
  <si>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</si>
  <si>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</si>
  <si>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</si>
  <si>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</si>
  <si>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</si>
  <si>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</si>
  <si>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</si>
  <si>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</si>
  <si>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</si>
  <si>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</si>
  <si>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</si>
  <si>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</si>
  <si>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</si>
  <si>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</si>
  <si>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</si>
  <si>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</si>
  <si>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</si>
  <si>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</si>
  <si>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</si>
  <si>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</si>
  <si>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</si>
  <si>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</si>
  <si>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</si>
  <si>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</si>
  <si>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</si>
  <si>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</si>
  <si>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</si>
  <si>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</si>
  <si>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</si>
  <si>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</si>
  <si>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</si>
  <si>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</si>
  <si>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</si>
  <si>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</si>
  <si>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</si>
  <si>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</si>
  <si>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</si>
  <si>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</si>
  <si>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</si>
  <si>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</si>
  <si>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</si>
  <si>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</si>
  <si>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</si>
  <si>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</si>
  <si>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</si>
  <si>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</si>
  <si>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</si>
  <si>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</si>
  <si>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</si>
  <si>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</si>
  <si>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</si>
  <si>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</si>
  <si>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</si>
  <si>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</si>
  <si>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</si>
  <si>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</si>
  <si>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</si>
  <si>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</si>
  <si>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</si>
  <si>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</si>
  <si>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</si>
  <si>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</si>
  <si>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</si>
  <si>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</si>
  <si>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</si>
  <si>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</si>
  <si>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</si>
  <si>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</si>
  <si>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</si>
  <si>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</si>
  <si>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</si>
  <si>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</si>
  <si>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</si>
  <si>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</si>
  <si>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</si>
  <si>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</si>
  <si>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</si>
  <si>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</si>
  <si>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</si>
  <si>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</si>
  <si>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</si>
  <si>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</si>
  <si>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</si>
  <si>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</si>
  <si>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</si>
  <si>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</si>
  <si>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</si>
  <si>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</si>
  <si>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</si>
  <si>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</si>
  <si>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</si>
  <si>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</si>
  <si>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</si>
  <si>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</si>
  <si>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</si>
  <si>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</si>
  <si>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</si>
  <si>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</si>
  <si>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</si>
  <si>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</si>
  <si>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</si>
  <si>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</si>
  <si>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</si>
  <si>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</si>
  <si>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</si>
  <si>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</si>
  <si>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</si>
  <si>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</si>
  <si>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</si>
  <si>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</si>
  <si>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</si>
  <si>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</si>
  <si>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</si>
  <si>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</si>
  <si>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</si>
  <si>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</si>
  <si>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</si>
  <si>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</si>
  <si>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</si>
  <si>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</si>
  <si>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</si>
  <si>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</si>
  <si>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</si>
  <si>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</si>
  <si>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</si>
  <si>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</si>
  <si>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</si>
  <si>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</si>
  <si>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</si>
  <si>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</si>
  <si>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</si>
  <si>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</si>
  <si>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</si>
  <si>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</si>
  <si>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</si>
  <si>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</si>
  <si>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</si>
  <si>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</si>
  <si>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</si>
  <si>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</si>
  <si>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</si>
  <si>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</si>
  <si>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</si>
  <si>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</si>
  <si>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</si>
  <si>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</si>
  <si>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</si>
  <si>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</si>
  <si>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</si>
  <si>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</si>
  <si>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</si>
  <si>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</si>
  <si>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</si>
  <si>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</si>
  <si>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</si>
  <si>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</si>
  <si>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</si>
  <si>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</si>
  <si>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</si>
  <si>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</si>
  <si>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</si>
  <si>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</si>
  <si>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</si>
  <si>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</si>
  <si>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</si>
  <si>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</si>
  <si>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</si>
  <si>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</si>
  <si>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</si>
  <si>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</si>
  <si>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</si>
  <si>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</si>
  <si>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</si>
  <si>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</si>
  <si>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</si>
  <si>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</si>
  <si>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</si>
  <si>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</si>
  <si>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</si>
  <si>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</si>
  <si>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</si>
  <si>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</si>
  <si>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</si>
  <si>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</si>
  <si>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</si>
  <si>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</si>
  <si>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</si>
  <si>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</si>
  <si>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</si>
  <si>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</si>
  <si>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</si>
  <si>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</si>
  <si>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</si>
  <si>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</si>
  <si>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</si>
  <si>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</si>
  <si>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</si>
  <si>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</si>
  <si>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</si>
  <si>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</si>
  <si>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</si>
  <si>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</si>
  <si>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</si>
  <si>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</si>
  <si>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</si>
  <si>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</si>
  <si>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</si>
  <si>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</si>
  <si>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</si>
  <si>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</si>
  <si>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</si>
  <si>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</si>
  <si>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</si>
  <si>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</si>
  <si>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</si>
  <si>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</si>
  <si>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</si>
  <si>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</si>
  <si>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</si>
  <si>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</si>
  <si>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</si>
  <si>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</si>
  <si>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</si>
  <si>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</si>
  <si>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</si>
  <si>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</si>
  <si>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</si>
  <si>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</si>
  <si>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</si>
  <si>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</si>
  <si>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</si>
  <si>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</si>
  <si>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</si>
  <si>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</si>
  <si>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</si>
  <si>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</si>
  <si>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</si>
  <si>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</si>
  <si>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</si>
  <si>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</si>
  <si>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</si>
  <si>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</si>
  <si>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</si>
  <si>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</si>
  <si>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</si>
  <si>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</si>
  <si>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</si>
  <si>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</si>
  <si>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</si>
  <si>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</si>
  <si>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</si>
  <si>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</si>
  <si>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</si>
  <si>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</si>
  <si>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</si>
  <si>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</si>
  <si>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</si>
  <si>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</si>
  <si>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</si>
  <si>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</si>
  <si>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</si>
  <si>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</si>
  <si>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</si>
  <si>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</si>
  <si>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</si>
  <si>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</si>
  <si>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</si>
  <si>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</si>
  <si>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</si>
  <si>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</si>
  <si>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</si>
  <si>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</si>
  <si>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</si>
  <si>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</si>
  <si>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</si>
  <si>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</si>
  <si>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</si>
  <si>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</si>
  <si>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</si>
  <si>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</si>
  <si>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</si>
  <si>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</si>
  <si>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</si>
  <si>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</si>
  <si>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</si>
  <si>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</si>
  <si>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</si>
  <si>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</si>
  <si>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</si>
  <si>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</si>
  <si>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</si>
  <si>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</si>
  <si>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</si>
  <si>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</si>
  <si>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</si>
  <si>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</si>
  <si>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</si>
  <si>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</si>
  <si>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</si>
  <si>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</si>
  <si>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</si>
  <si>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</si>
  <si>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</si>
  <si>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</si>
  <si>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</si>
  <si>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</si>
  <si>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</si>
  <si>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</si>
  <si>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</si>
  <si>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</si>
  <si>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</si>
  <si>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</si>
  <si>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</si>
  <si>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</si>
  <si>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</si>
  <si>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</si>
  <si>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</si>
  <si>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</si>
  <si>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</si>
  <si>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</si>
  <si>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</si>
  <si>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</si>
  <si>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</si>
  <si>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</si>
  <si>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</si>
  <si>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</si>
  <si>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</si>
  <si>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</si>
  <si>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</si>
  <si>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</si>
  <si>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</si>
  <si>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</si>
  <si>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</si>
  <si>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</si>
  <si>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</si>
  <si>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</si>
  <si>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</si>
  <si>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</si>
  <si>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</si>
  <si>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</si>
  <si>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</si>
  <si>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</si>
  <si>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</si>
  <si>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</si>
  <si>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</si>
  <si>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</si>
  <si>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</si>
  <si>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</si>
  <si>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</si>
  <si>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</si>
  <si>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</si>
  <si>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</si>
  <si>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</si>
  <si>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</si>
  <si>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</si>
  <si>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</si>
  <si>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</si>
  <si>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</si>
  <si>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</si>
  <si>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</si>
  <si>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</si>
  <si>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</si>
  <si>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</si>
  <si>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</si>
  <si>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</si>
  <si>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</si>
  <si>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</si>
  <si>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</si>
  <si>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</si>
  <si>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</si>
  <si>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</si>
  <si>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</si>
  <si>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</si>
  <si>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</si>
  <si>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</si>
  <si>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</si>
  <si>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</si>
  <si>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</si>
  <si>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</si>
  <si>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</si>
  <si>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</si>
  <si>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</si>
  <si>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</si>
  <si>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</si>
  <si>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</si>
  <si>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</si>
  <si>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</si>
  <si>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</si>
  <si>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</si>
  <si>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</si>
  <si>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</si>
  <si>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</si>
  <si>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</si>
  <si>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</si>
  <si>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</si>
  <si>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</si>
  <si>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</si>
  <si>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</si>
  <si>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</si>
  <si>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</si>
  <si>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</si>
  <si>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</si>
  <si>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</si>
  <si>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</si>
  <si>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</si>
  <si>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</si>
  <si>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</si>
  <si>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</si>
  <si>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</si>
  <si>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</si>
  <si>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</si>
  <si>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</si>
  <si>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</si>
  <si>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</si>
  <si>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</si>
  <si>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</si>
  <si>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</si>
  <si>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</si>
  <si>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</si>
  <si>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</si>
  <si>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</si>
  <si>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</si>
  <si>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</si>
  <si>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</si>
  <si>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</si>
  <si>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</si>
  <si>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</si>
  <si>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</si>
  <si>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</si>
  <si>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</si>
  <si>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</si>
  <si>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</si>
  <si>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</si>
  <si>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</si>
  <si>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</si>
  <si>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</si>
  <si>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</si>
  <si>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</si>
  <si>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</si>
  <si>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</si>
  <si>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</si>
  <si>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</si>
  <si>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</si>
  <si>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</si>
  <si>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</si>
  <si>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</si>
  <si>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</si>
  <si>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</si>
  <si>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</si>
  <si>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</si>
  <si>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</si>
  <si>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</si>
  <si>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</si>
  <si>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</si>
  <si>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</si>
  <si>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</si>
  <si>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</si>
  <si>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</si>
  <si>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</si>
  <si>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</si>
  <si>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</si>
  <si>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</si>
  <si>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</si>
  <si>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</si>
  <si>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</si>
  <si>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</si>
  <si>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</si>
  <si>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</si>
  <si>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</si>
  <si>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</si>
  <si>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</si>
  <si>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</si>
  <si>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</si>
  <si>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</si>
  <si>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</si>
  <si>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</si>
  <si>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</si>
  <si>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</si>
  <si>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</si>
  <si>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</si>
  <si>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</si>
  <si>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</si>
  <si>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</si>
  <si>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</si>
  <si>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</si>
  <si>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</si>
  <si>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</si>
  <si>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</si>
  <si>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</si>
  <si>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</si>
  <si>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</si>
  <si>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</si>
  <si>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</si>
  <si>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</si>
  <si>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</si>
  <si>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</si>
  <si>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</si>
  <si>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</si>
  <si>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</si>
  <si>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</si>
  <si>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</si>
  <si>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</si>
  <si>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</si>
  <si>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</si>
  <si>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</si>
  <si>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</si>
  <si>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</si>
  <si>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</si>
  <si>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</si>
  <si>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</si>
  <si>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</si>
  <si>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</si>
  <si>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</si>
  <si>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</si>
  <si>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</si>
  <si>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</si>
  <si>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</si>
  <si>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</si>
  <si>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</si>
  <si>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</si>
  <si>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</si>
  <si>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</si>
  <si>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</si>
  <si>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</si>
  <si>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</si>
  <si>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</si>
  <si>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</si>
  <si>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</si>
  <si>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</si>
  <si>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</si>
  <si>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</si>
  <si>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</si>
  <si>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</si>
  <si>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</si>
  <si>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</si>
  <si>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</si>
  <si>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</si>
  <si>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</si>
  <si>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</si>
  <si>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</si>
  <si>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</si>
  <si>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</si>
  <si>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</si>
  <si>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</si>
  <si>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</si>
  <si>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</si>
  <si>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</si>
  <si>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</si>
  <si>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</si>
  <si>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</si>
  <si>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</si>
  <si>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</si>
  <si>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</si>
  <si>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</si>
  <si>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</si>
  <si>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</si>
  <si>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</si>
  <si>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</si>
  <si>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</si>
  <si>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</si>
  <si>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</si>
  <si>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</si>
  <si>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</si>
  <si>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</si>
  <si>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</si>
  <si>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</si>
  <si>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</si>
  <si>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</si>
  <si>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</si>
  <si>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</si>
  <si>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</si>
  <si>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</si>
  <si>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</si>
  <si>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</si>
  <si>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</si>
  <si>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</si>
  <si>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</si>
  <si>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</si>
  <si>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</si>
  <si>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</si>
  <si>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</si>
  <si>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</si>
  <si>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</si>
  <si>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</si>
  <si>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</si>
  <si>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</si>
  <si>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</si>
  <si>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</si>
  <si>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</si>
  <si>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</si>
  <si>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</si>
  <si>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</si>
  <si>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</si>
  <si>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</si>
  <si>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</si>
  <si>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</si>
  <si>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</si>
  <si>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</si>
  <si>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</si>
  <si>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</si>
  <si>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</si>
  <si>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</si>
  <si>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</si>
  <si>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</si>
  <si>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</si>
  <si>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</si>
  <si>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</si>
  <si>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</si>
  <si>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</si>
  <si>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</si>
  <si>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</si>
  <si>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</si>
  <si>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</si>
  <si>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</si>
  <si>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</si>
  <si>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</si>
  <si>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</si>
  <si>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</si>
  <si>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</si>
  <si>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</si>
  <si>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</si>
  <si>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</si>
  <si>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</si>
  <si>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</si>
  <si>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</si>
  <si>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</si>
  <si>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</si>
  <si>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</si>
  <si>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</si>
  <si>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</si>
  <si>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</si>
  <si>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</si>
  <si>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</si>
  <si>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</si>
  <si>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</si>
  <si>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</si>
  <si>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</si>
  <si>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</si>
  <si>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</si>
  <si>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</si>
  <si>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</si>
  <si>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</si>
  <si>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</si>
  <si>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</si>
  <si>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</si>
  <si>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</si>
  <si>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</si>
  <si>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</si>
  <si>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</si>
  <si>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</si>
  <si>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</si>
  <si>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</si>
  <si>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</si>
  <si>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</si>
  <si>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</si>
  <si>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</si>
  <si>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</si>
  <si>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</si>
  <si>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</si>
  <si>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</si>
  <si>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</si>
  <si>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</si>
  <si>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</si>
  <si>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</si>
  <si>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</si>
  <si>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</si>
  <si>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</si>
  <si>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</si>
  <si>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</si>
  <si>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</si>
  <si>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</si>
  <si>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</si>
  <si>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</si>
  <si>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</si>
  <si>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</si>
  <si>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</si>
  <si>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</si>
  <si>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</si>
  <si>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</si>
  <si>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</si>
  <si>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</si>
  <si>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</si>
  <si>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</si>
  <si>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</si>
  <si>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</si>
  <si>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</si>
  <si>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</si>
  <si>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</si>
  <si>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</si>
  <si>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</si>
  <si>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</si>
  <si>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</si>
  <si>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</si>
  <si>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</si>
  <si>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</si>
  <si>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</si>
  <si>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</si>
  <si>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</si>
  <si>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</si>
  <si>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</si>
  <si>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</si>
  <si>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</si>
  <si>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</si>
  <si>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</si>
  <si>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</si>
  <si>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</si>
  <si>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</si>
  <si>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</si>
  <si>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</si>
  <si>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</si>
  <si>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</si>
  <si>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</si>
  <si>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</si>
  <si>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</si>
  <si>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</si>
  <si>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</si>
  <si>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</si>
  <si>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</si>
  <si>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</si>
  <si>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</si>
  <si>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</si>
  <si>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</si>
  <si>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</si>
  <si>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</si>
  <si>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</si>
  <si>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</si>
  <si>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</si>
  <si>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</si>
  <si>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</si>
  <si>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</si>
  <si>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</si>
  <si>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</si>
  <si>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</si>
  <si>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</si>
  <si>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</si>
  <si>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</si>
  <si>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</si>
  <si>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</si>
  <si>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</si>
  <si>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</si>
  <si>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</si>
  <si>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</si>
  <si>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</si>
  <si>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</si>
  <si>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</si>
  <si>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</si>
  <si>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</si>
  <si>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</si>
  <si>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</si>
  <si>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</si>
  <si>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</si>
  <si>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</si>
  <si>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</si>
  <si>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</si>
  <si>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</si>
  <si>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</si>
  <si>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</si>
  <si>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</si>
  <si>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</si>
  <si>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</si>
  <si>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</si>
  <si>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</si>
  <si>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</si>
  <si>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</si>
  <si>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</si>
  <si>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</si>
  <si>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</si>
  <si>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</si>
  <si>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</si>
  <si>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</si>
  <si>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</si>
  <si>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</si>
  <si>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</si>
  <si>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</si>
  <si>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</si>
  <si>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</si>
  <si>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</si>
  <si>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</si>
  <si>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</si>
  <si>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</si>
  <si>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</si>
  <si>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</si>
  <si>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</si>
  <si>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</si>
  <si>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</si>
  <si>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</si>
  <si>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</si>
  <si>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</si>
  <si>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</si>
  <si>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</si>
  <si>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</si>
  <si>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</si>
  <si>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</si>
  <si>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</si>
  <si>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</si>
  <si>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</si>
  <si>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</si>
  <si>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</si>
  <si>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</si>
  <si>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</si>
  <si>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</si>
  <si>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</si>
  <si>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</si>
  <si>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</si>
  <si>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</si>
  <si>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</si>
  <si>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</si>
  <si>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</si>
  <si>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</si>
  <si>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</si>
  <si>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</si>
  <si>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</si>
  <si>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</si>
  <si>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</si>
  <si>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</si>
  <si>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</si>
  <si>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</si>
  <si>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</si>
  <si>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</si>
  <si>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</si>
  <si>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</si>
  <si>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</si>
  <si>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</si>
  <si>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</si>
  <si>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</si>
  <si>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</si>
  <si>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</si>
  <si>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</si>
  <si>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</si>
  <si>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</si>
  <si>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</si>
  <si>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</si>
  <si>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</si>
  <si>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</si>
  <si>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</si>
  <si>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</si>
  <si>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</si>
  <si>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</si>
  <si>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</si>
  <si>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</si>
  <si>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</si>
  <si>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</si>
  <si>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</si>
  <si>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</si>
  <si>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</si>
  <si>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</si>
  <si>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</si>
  <si>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</si>
  <si>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</si>
  <si>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</si>
  <si>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</si>
  <si>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</si>
  <si>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</si>
  <si>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</si>
  <si>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</si>
  <si>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</si>
  <si>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</si>
  <si>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</si>
  <si>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</si>
  <si>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</si>
  <si>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</si>
  <si>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</si>
  <si>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</si>
  <si>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</si>
  <si>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</si>
  <si>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</si>
  <si>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</si>
  <si>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</si>
  <si>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</si>
  <si>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</si>
  <si>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</si>
  <si>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</si>
  <si>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</si>
  <si>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</si>
  <si>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</si>
  <si>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</si>
  <si>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</si>
  <si>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</si>
  <si>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</si>
  <si>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</si>
  <si>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</si>
  <si>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</si>
  <si>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</si>
  <si>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</si>
  <si>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</si>
  <si>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</si>
  <si>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</si>
  <si>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</si>
  <si>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</si>
  <si>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</si>
  <si>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</si>
  <si>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</si>
  <si>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</si>
  <si>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</si>
  <si>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</si>
  <si>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</si>
  <si>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</si>
  <si>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</si>
  <si>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</si>
  <si>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</si>
  <si>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</si>
  <si>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</si>
  <si>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</si>
  <si>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</si>
  <si>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</si>
  <si>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</si>
  <si>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</si>
  <si>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</si>
  <si>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</si>
  <si>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</si>
  <si>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</si>
  <si>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</si>
  <si>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</si>
  <si>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</si>
  <si>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</si>
  <si>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</si>
  <si>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</si>
  <si>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</si>
  <si>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</si>
  <si>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</si>
  <si>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</si>
  <si>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</si>
  <si>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</si>
  <si>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</si>
  <si>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</si>
  <si>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</si>
  <si>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</si>
  <si>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</si>
  <si>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</si>
  <si>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</si>
  <si>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</si>
  <si>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</si>
  <si>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</si>
  <si>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</si>
  <si>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</si>
  <si>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</si>
  <si>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</si>
  <si>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</si>
  <si>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</si>
  <si>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</si>
  <si>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</si>
  <si>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</si>
  <si>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</si>
  <si>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</si>
  <si>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</si>
  <si>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</si>
  <si>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</si>
  <si>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</si>
  <si>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</si>
  <si>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</si>
  <si>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</si>
  <si>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</si>
  <si>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</si>
  <si>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</si>
  <si>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</si>
  <si>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</si>
  <si>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</si>
  <si>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</si>
  <si>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</si>
  <si>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</si>
  <si>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</si>
  <si>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</si>
  <si>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</si>
  <si>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</si>
  <si>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</si>
  <si>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</si>
  <si>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</si>
  <si>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</si>
  <si>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</si>
  <si>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</si>
  <si>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</si>
  <si>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</si>
  <si>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</si>
  <si>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</si>
  <si>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</si>
  <si>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</si>
  <si>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</si>
  <si>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</si>
  <si>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</si>
  <si>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</si>
  <si>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</si>
  <si>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</si>
  <si>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</si>
  <si>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</si>
  <si>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</si>
  <si>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</si>
  <si>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</si>
  <si>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</si>
  <si>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</si>
  <si>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</si>
  <si>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</si>
  <si>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</si>
  <si>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</si>
  <si>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</si>
  <si>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</si>
  <si>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</si>
  <si>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</si>
  <si>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</si>
  <si>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</si>
  <si>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</si>
  <si>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</si>
  <si>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</si>
  <si>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</si>
  <si>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</si>
  <si>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</si>
  <si>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</si>
  <si>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</si>
  <si>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</si>
  <si>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</si>
  <si>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</si>
  <si>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</si>
  <si>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</si>
  <si>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</si>
  <si>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</si>
  <si>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</si>
  <si>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</si>
  <si>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</si>
  <si>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</si>
  <si>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</si>
  <si>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</si>
  <si>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</si>
  <si>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</si>
  <si>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</si>
  <si>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</si>
  <si>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</si>
  <si>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</si>
  <si>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</si>
  <si>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</si>
  <si>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</si>
  <si>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</si>
  <si>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</si>
  <si>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</si>
  <si>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</si>
  <si>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</si>
  <si>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</si>
  <si>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</si>
  <si>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</si>
  <si>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</si>
  <si>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</si>
  <si>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</si>
  <si>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</si>
  <si>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</si>
  <si>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</si>
  <si>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</si>
  <si>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</si>
  <si>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</si>
  <si>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</si>
  <si>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</si>
  <si>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</si>
  <si>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</si>
  <si>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</si>
  <si>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</si>
  <si>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</si>
  <si>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</si>
  <si>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</si>
  <si>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</si>
  <si>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</si>
  <si>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</si>
  <si>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</si>
  <si>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</si>
  <si>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</si>
  <si>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</si>
  <si>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</si>
  <si>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</si>
  <si>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</si>
  <si>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</si>
  <si>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</si>
  <si>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</si>
  <si>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</si>
  <si>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</si>
  <si>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</si>
  <si>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</si>
  <si>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</si>
  <si>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</si>
  <si>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</si>
  <si>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</si>
  <si>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</si>
  <si>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</si>
  <si>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</si>
  <si>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</si>
  <si>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</si>
  <si>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</si>
  <si>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</si>
  <si>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</si>
  <si>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</si>
  <si>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</si>
  <si>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</si>
  <si>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</si>
  <si>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</si>
  <si>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</si>
  <si>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</si>
  <si>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</si>
  <si>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</si>
  <si>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</si>
  <si>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</si>
  <si>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</si>
  <si>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</si>
  <si>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</si>
  <si>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</si>
  <si>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</si>
  <si>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</si>
  <si>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</si>
  <si>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</si>
  <si>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</si>
  <si>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</si>
  <si>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</si>
  <si>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</si>
  <si>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</si>
  <si>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</si>
  <si>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</si>
  <si>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</si>
  <si>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</si>
  <si>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</si>
  <si>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</si>
  <si>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</si>
  <si>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</si>
  <si>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</si>
  <si>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</si>
  <si>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</si>
  <si>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</si>
  <si>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</si>
  <si>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</si>
  <si>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</si>
  <si>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</si>
  <si>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</si>
  <si>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</si>
  <si>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</si>
  <si>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</si>
  <si>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</si>
  <si>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</si>
  <si>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</si>
  <si>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</si>
  <si>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</si>
  <si>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</si>
  <si>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</si>
  <si>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</si>
  <si>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</si>
  <si>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</si>
  <si>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</si>
  <si>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</si>
  <si>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</si>
  <si>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</si>
  <si>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</si>
  <si>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</si>
  <si>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</si>
  <si>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</si>
  <si>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</si>
  <si>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</si>
  <si>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</si>
  <si>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</si>
  <si>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</si>
  <si>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</si>
  <si>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</si>
  <si>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</si>
  <si>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</si>
  <si>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</si>
  <si>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</si>
  <si>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</si>
  <si>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</si>
  <si>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</si>
  <si>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</si>
  <si>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</si>
  <si>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</si>
  <si>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</si>
  <si>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</si>
  <si>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</si>
  <si>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</si>
  <si>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</si>
  <si>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</si>
  <si>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</si>
  <si>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</si>
  <si>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</si>
  <si>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</si>
  <si>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</si>
  <si>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</si>
  <si>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</si>
  <si>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</si>
  <si>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</si>
  <si>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</si>
  <si>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</si>
  <si>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</si>
  <si>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</si>
  <si>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</si>
  <si>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</si>
  <si>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</si>
  <si>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</si>
  <si>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</si>
  <si>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</si>
  <si>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</si>
  <si>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</si>
  <si>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</si>
  <si>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</si>
  <si>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</si>
  <si>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</si>
  <si>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</si>
  <si>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</si>
  <si>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</si>
  <si>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</si>
  <si>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</si>
  <si>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</si>
  <si>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</si>
  <si>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</si>
  <si>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</si>
  <si>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</si>
  <si>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</si>
  <si>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</si>
  <si>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</si>
  <si>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</si>
  <si>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</si>
  <si>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</si>
  <si>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</si>
  <si>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</si>
  <si>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</si>
  <si>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</si>
  <si>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</si>
  <si>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</si>
  <si>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</si>
  <si>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</si>
  <si>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</si>
  <si>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</si>
  <si>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</si>
  <si>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</si>
  <si>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</si>
  <si>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</si>
  <si>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</si>
  <si>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</si>
  <si>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</si>
  <si>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</si>
  <si>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</si>
  <si>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</si>
  <si>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</si>
  <si>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</si>
  <si>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</si>
  <si>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</si>
  <si>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</si>
  <si>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</si>
  <si>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</si>
  <si>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</si>
  <si>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</si>
  <si>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</si>
  <si>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</si>
  <si>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</si>
  <si>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</si>
  <si>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</si>
  <si>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</si>
  <si>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</si>
  <si>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</si>
  <si>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</si>
  <si>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</si>
  <si>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</si>
  <si>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</si>
  <si>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</si>
  <si>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</si>
  <si>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</si>
  <si>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</si>
  <si>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</si>
  <si>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</si>
  <si>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</si>
  <si>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</si>
  <si>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</si>
  <si>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</si>
  <si>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</si>
  <si>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</si>
  <si>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</si>
  <si>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</si>
  <si>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</si>
  <si>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</si>
  <si>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</si>
  <si>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</si>
  <si>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</si>
  <si>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</si>
  <si>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</si>
  <si>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</si>
  <si>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</si>
  <si>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</si>
  <si>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</si>
  <si>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</si>
  <si>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</si>
  <si>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</si>
  <si>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</si>
  <si>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</si>
  <si>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</si>
  <si>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</si>
  <si>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</si>
  <si>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</si>
  <si>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</si>
  <si>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</si>
  <si>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</si>
  <si>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</si>
  <si>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</si>
  <si>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</si>
  <si>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</si>
  <si>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</si>
  <si>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</si>
  <si>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</si>
  <si>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</si>
  <si>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</si>
  <si>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</si>
  <si>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</si>
  <si>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</si>
  <si>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</si>
  <si>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</si>
  <si>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</si>
  <si>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</si>
  <si>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</si>
  <si>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</si>
  <si>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</si>
  <si>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</si>
  <si>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</si>
  <si>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</si>
  <si>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</si>
  <si>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</si>
  <si>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</si>
  <si>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</si>
  <si>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</si>
  <si>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</si>
  <si>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</si>
  <si>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</si>
  <si>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</si>
  <si>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</si>
  <si>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</si>
  <si>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</si>
  <si>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</si>
  <si>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</si>
  <si>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</si>
  <si>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</si>
  <si>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</si>
  <si>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</si>
  <si>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</si>
  <si>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</si>
  <si>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</si>
  <si>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</si>
  <si>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</si>
  <si>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</si>
  <si>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</si>
  <si>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</si>
  <si>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</si>
  <si>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</si>
  <si>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</si>
  <si>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</si>
  <si>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</si>
  <si>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</si>
  <si>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</si>
  <si>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</si>
  <si>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</si>
  <si>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</si>
  <si>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</si>
  <si>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</si>
  <si>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</si>
  <si>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</si>
  <si>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</si>
  <si>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</si>
  <si>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</si>
  <si>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</si>
  <si>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</si>
  <si>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</si>
  <si>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</si>
  <si>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</si>
  <si>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</si>
  <si>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</si>
  <si>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</si>
  <si>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</si>
  <si>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</si>
  <si>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</si>
  <si>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</si>
  <si>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</si>
  <si>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</si>
  <si>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</si>
  <si>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</si>
  <si>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</si>
  <si>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</si>
  <si>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</si>
  <si>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</si>
  <si>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</si>
  <si>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</si>
  <si>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</si>
  <si>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</si>
  <si>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</si>
  <si>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</si>
  <si>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</si>
  <si>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</si>
  <si>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</si>
  <si>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</si>
  <si>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</si>
  <si>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</si>
  <si>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</si>
  <si>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</si>
  <si>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</si>
  <si>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</si>
  <si>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</si>
  <si>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</si>
  <si>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</si>
  <si>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</si>
  <si>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</si>
  <si>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</si>
  <si>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</si>
  <si>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</si>
  <si>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</si>
  <si>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</si>
  <si>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</si>
  <si>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</si>
  <si>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</si>
  <si>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</si>
  <si>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</si>
  <si>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</si>
  <si>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</si>
  <si>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</si>
  <si>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</si>
  <si>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</si>
  <si>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</si>
  <si>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</si>
  <si>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</si>
  <si>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</si>
  <si>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</si>
  <si>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</si>
  <si>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</si>
  <si>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</si>
  <si>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</si>
  <si>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</si>
  <si>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</si>
  <si>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</si>
  <si>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</si>
  <si>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</si>
  <si>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</si>
  <si>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</si>
  <si>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</si>
  <si>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</si>
  <si>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</si>
  <si>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</si>
  <si>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</si>
  <si>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</si>
  <si>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</si>
  <si>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</si>
  <si>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</si>
  <si>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</si>
  <si>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</si>
  <si>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</si>
  <si>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</si>
  <si>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</si>
  <si>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</si>
  <si>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</si>
  <si>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</si>
  <si>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</si>
  <si>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</si>
  <si>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</si>
  <si>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</si>
  <si>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</si>
  <si>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</si>
  <si>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</si>
  <si>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</si>
  <si>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</si>
  <si>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</si>
  <si>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</si>
  <si>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</si>
  <si>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</si>
  <si>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</si>
  <si>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</si>
  <si>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</si>
  <si>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</si>
  <si>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</si>
  <si>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</si>
  <si>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</si>
  <si>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</si>
  <si>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</si>
  <si>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</si>
  <si>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</si>
  <si>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</si>
  <si>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</si>
  <si>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</si>
  <si>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</si>
  <si>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</si>
  <si>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</si>
  <si>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</si>
  <si>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</si>
  <si>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</si>
  <si>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</si>
  <si>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</si>
  <si>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</si>
  <si>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</si>
  <si>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</si>
  <si>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</si>
  <si>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</si>
  <si>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</si>
  <si>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</si>
  <si>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</si>
  <si>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</si>
  <si>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</si>
  <si>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</si>
  <si>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</si>
  <si>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</si>
  <si>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</si>
  <si>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</si>
  <si>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</si>
  <si>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</si>
  <si>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</si>
  <si>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</si>
  <si>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</si>
  <si>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</si>
  <si>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</si>
  <si>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</si>
  <si>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</si>
  <si>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</si>
  <si>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</si>
  <si>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</si>
  <si>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</si>
  <si>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</si>
  <si>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</si>
  <si>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</si>
  <si>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</si>
  <si>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</si>
  <si>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</si>
  <si>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</si>
  <si>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</si>
  <si>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</si>
  <si>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</si>
  <si>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</si>
  <si>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</si>
  <si>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</si>
  <si>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</si>
  <si>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</si>
  <si>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</si>
  <si>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</si>
  <si>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</si>
  <si>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</si>
  <si>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</si>
  <si>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</si>
  <si>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</si>
  <si>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</si>
  <si>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</si>
  <si>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</si>
  <si>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</si>
  <si>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</si>
  <si>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</si>
  <si>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</si>
  <si>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</si>
  <si>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</si>
  <si>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</si>
  <si>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</si>
  <si>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</si>
  <si>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</si>
  <si>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</si>
  <si>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</si>
  <si>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</si>
  <si>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</si>
  <si>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</si>
  <si>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</si>
  <si>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</si>
  <si>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</si>
  <si>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</si>
  <si>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</si>
  <si>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</si>
  <si>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</si>
  <si>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</si>
  <si>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</si>
  <si>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</si>
  <si>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</si>
  <si>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</si>
  <si>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</si>
  <si>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</si>
  <si>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</si>
  <si>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</si>
  <si>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</si>
  <si>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</si>
  <si>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</si>
  <si>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</si>
  <si>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</si>
  <si>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</si>
  <si>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</si>
  <si>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</si>
  <si>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</si>
  <si>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</si>
  <si>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</si>
  <si>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</si>
  <si>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</si>
  <si>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</si>
  <si>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</si>
  <si>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</si>
  <si>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</si>
  <si>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</si>
  <si>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</si>
  <si>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</si>
  <si>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</si>
  <si>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</si>
  <si>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</si>
  <si>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</si>
  <si>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</si>
  <si>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</si>
  <si>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</si>
  <si>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</si>
  <si>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</si>
  <si>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</si>
  <si>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</si>
  <si>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</si>
  <si>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</si>
  <si>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</si>
  <si>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</si>
  <si>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</si>
  <si>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</si>
  <si>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</si>
  <si>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</si>
  <si>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</si>
  <si>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</si>
  <si>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</si>
  <si>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</si>
  <si>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</si>
  <si>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</si>
  <si>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</si>
  <si>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</si>
  <si>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</si>
  <si>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</si>
  <si>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</si>
  <si>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</si>
  <si>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</si>
  <si>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</si>
  <si>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</si>
  <si>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</si>
  <si>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</si>
  <si>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</si>
  <si>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</si>
  <si>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</si>
  <si>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</si>
  <si>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</si>
  <si>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</si>
  <si>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</si>
  <si>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</si>
  <si>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</si>
  <si>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</si>
  <si>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</si>
  <si>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</si>
  <si>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</si>
  <si>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</si>
  <si>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</si>
  <si>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</si>
  <si>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</si>
  <si>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</si>
  <si>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</si>
  <si>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</si>
  <si>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</si>
  <si>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</si>
  <si>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</si>
  <si>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</si>
  <si>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</si>
  <si>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</si>
  <si>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</si>
  <si>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</si>
  <si>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</si>
  <si>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</si>
  <si>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</si>
  <si>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</si>
  <si>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</si>
  <si>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</si>
  <si>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</si>
  <si>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</si>
  <si>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</si>
  <si>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</si>
  <si>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</si>
  <si>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</si>
  <si>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</si>
  <si>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</si>
  <si>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</si>
  <si>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</si>
  <si>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</si>
  <si>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</si>
  <si>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</si>
  <si>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</si>
  <si>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</si>
  <si>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</si>
  <si>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</si>
  <si>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</si>
  <si>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</si>
  <si>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</si>
  <si>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</si>
  <si>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</si>
  <si>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</si>
  <si>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</si>
  <si>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</si>
  <si>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</si>
  <si>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</si>
  <si>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</si>
  <si>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</si>
  <si>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</si>
  <si>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</si>
  <si>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</si>
  <si>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</si>
  <si>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</si>
  <si>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</si>
  <si>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</si>
  <si>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</si>
  <si>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</si>
  <si>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</si>
  <si>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</si>
  <si>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</si>
  <si>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</si>
  <si>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</si>
  <si>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</si>
  <si>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</si>
  <si>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</si>
  <si>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</si>
  <si>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</si>
  <si>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</si>
  <si>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</si>
  <si>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</si>
  <si>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</si>
  <si>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</si>
  <si>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</si>
  <si>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</si>
  <si>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</si>
  <si>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</si>
  <si>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</si>
  <si>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</si>
  <si>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</si>
  <si>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</si>
  <si>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</si>
  <si>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</si>
  <si>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</si>
  <si>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</si>
  <si>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</si>
  <si>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</si>
  <si>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</si>
  <si>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</si>
  <si>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</si>
  <si>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</si>
  <si>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</si>
  <si>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</si>
  <si>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</si>
  <si>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</si>
  <si>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</si>
  <si>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</si>
  <si>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</si>
  <si>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</si>
  <si>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</si>
  <si>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</si>
  <si>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</si>
  <si>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</si>
  <si>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</si>
  <si>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</si>
  <si>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</si>
  <si>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</si>
  <si>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</si>
  <si>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</si>
  <si>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</si>
  <si>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</si>
  <si>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</si>
  <si>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</si>
  <si>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</si>
  <si>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</si>
  <si>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</si>
  <si>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</si>
  <si>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</si>
  <si>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</si>
  <si>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</si>
  <si>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</si>
  <si>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</si>
  <si>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</si>
  <si>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</si>
  <si>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</si>
  <si>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</si>
  <si>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</si>
  <si>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</si>
  <si>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</si>
  <si>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</si>
  <si>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</si>
  <si>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</si>
  <si>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</si>
  <si>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</si>
  <si>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</si>
  <si>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</si>
  <si>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</si>
  <si>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</si>
  <si>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</si>
  <si>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</si>
  <si>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</si>
  <si>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</si>
  <si>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</si>
  <si>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</si>
  <si>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</si>
  <si>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</si>
  <si>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</si>
  <si>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</si>
  <si>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</si>
  <si>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</si>
  <si>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</si>
  <si>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</si>
  <si>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</si>
  <si>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</si>
  <si>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</si>
  <si>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</si>
  <si>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</si>
  <si>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</si>
  <si>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</si>
  <si>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</si>
  <si>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</si>
  <si>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</si>
  <si>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</si>
  <si>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</si>
  <si>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</si>
  <si>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</si>
  <si>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</si>
  <si>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</si>
  <si>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</si>
  <si>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</si>
  <si>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</si>
  <si>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</si>
  <si>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</si>
  <si>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</si>
  <si>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</si>
  <si>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</si>
  <si>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</si>
  <si>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</si>
  <si>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</si>
  <si>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</si>
  <si>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</si>
  <si>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</si>
  <si>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</si>
  <si>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</si>
  <si>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</si>
  <si>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</si>
  <si>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</si>
  <si>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</si>
  <si>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</si>
  <si>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</si>
  <si>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</si>
  <si>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</si>
  <si>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</si>
  <si>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</si>
  <si>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</si>
  <si>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</si>
  <si>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</si>
  <si>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</si>
  <si>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</si>
  <si>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</si>
  <si>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</si>
  <si>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</si>
  <si>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</si>
  <si>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</si>
  <si>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</si>
  <si>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</si>
  <si>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</si>
  <si>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</si>
  <si>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</si>
  <si>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</si>
  <si>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</si>
  <si>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</si>
  <si>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</si>
  <si>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</si>
  <si>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</si>
  <si>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</si>
  <si>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</si>
  <si>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</si>
  <si>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</si>
  <si>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</si>
  <si>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</si>
  <si>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</si>
  <si>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</si>
  <si>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</si>
  <si>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</si>
  <si>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</si>
  <si>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</si>
  <si>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</si>
  <si>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</si>
  <si>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</si>
  <si>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</si>
  <si>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</si>
  <si>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</si>
  <si>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</si>
  <si>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</si>
  <si>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</si>
  <si>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</si>
  <si>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</si>
  <si>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</si>
  <si>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</si>
  <si>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</si>
  <si>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</si>
  <si>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</si>
  <si>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</si>
  <si>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</si>
  <si>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</si>
  <si>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</si>
  <si>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</si>
  <si>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</si>
  <si>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</si>
  <si>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</si>
  <si>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</si>
  <si>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</si>
  <si>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</si>
  <si>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</si>
  <si>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</si>
  <si>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</si>
  <si>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</si>
  <si>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</si>
  <si>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</si>
  <si>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</si>
  <si>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</si>
  <si>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</si>
  <si>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</si>
  <si>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</si>
  <si>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</si>
  <si>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</si>
  <si>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</si>
  <si>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</si>
  <si>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</si>
  <si>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</si>
  <si>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</si>
  <si>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</si>
  <si>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</si>
  <si>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</si>
  <si>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</si>
  <si>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</si>
  <si>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</si>
  <si>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</si>
  <si>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</si>
  <si>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</si>
  <si>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</si>
  <si>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</si>
  <si>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</si>
  <si>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</si>
  <si>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</si>
  <si>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</si>
  <si>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</si>
  <si>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</si>
  <si>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</si>
  <si>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</si>
  <si>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</si>
  <si>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</si>
  <si>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</si>
  <si>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</si>
  <si>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</si>
  <si>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</si>
  <si>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</si>
  <si>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</si>
  <si>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</si>
  <si>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</si>
  <si>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</si>
  <si>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</si>
  <si>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</si>
  <si>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</si>
  <si>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</si>
  <si>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</si>
  <si>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</si>
  <si>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</si>
  <si>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</si>
  <si>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</si>
  <si>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</si>
  <si>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</si>
  <si>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</si>
  <si>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</si>
  <si>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</si>
  <si>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</si>
  <si>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</si>
  <si>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</si>
  <si>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</si>
  <si>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</si>
  <si>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</si>
  <si>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</si>
  <si>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</si>
  <si>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</si>
  <si>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</si>
  <si>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</si>
  <si>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</si>
  <si>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</si>
  <si>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</si>
  <si>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</si>
  <si>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</si>
  <si>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</si>
  <si>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</si>
  <si>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</si>
  <si>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</si>
  <si>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</si>
  <si>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</si>
  <si>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</si>
  <si>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</si>
  <si>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</si>
  <si>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</si>
  <si>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</si>
  <si>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</si>
  <si>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</si>
  <si>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</si>
  <si>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</si>
  <si>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</si>
  <si>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</si>
  <si>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</si>
  <si>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</si>
  <si>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</si>
  <si>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</si>
  <si>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</si>
  <si>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</si>
  <si>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</si>
  <si>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</si>
  <si>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</si>
  <si>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</si>
  <si>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</si>
  <si>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</si>
  <si>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</si>
  <si>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</si>
  <si>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</si>
  <si>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</si>
  <si>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</si>
  <si>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</si>
  <si>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</si>
  <si>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</si>
  <si>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</si>
  <si>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</si>
  <si>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</si>
  <si>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</si>
  <si>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</si>
  <si>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</si>
  <si>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</si>
  <si>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</si>
  <si>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</si>
  <si>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</si>
  <si>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</si>
  <si>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</si>
  <si>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</si>
  <si>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</si>
  <si>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</si>
  <si>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</si>
  <si>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</si>
  <si>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</si>
  <si>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</si>
  <si>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</si>
  <si>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</si>
  <si>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</si>
  <si>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</si>
  <si>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</si>
  <si>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</si>
  <si>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</si>
  <si>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</si>
  <si>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</si>
  <si>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</si>
  <si>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</si>
  <si>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</si>
  <si>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</si>
  <si>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</si>
  <si>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</si>
  <si>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</si>
  <si>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</si>
  <si>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</si>
  <si>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</si>
  <si>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</si>
  <si>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</si>
  <si>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</si>
  <si>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</si>
  <si>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</si>
  <si>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</si>
  <si>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</si>
  <si>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</si>
  <si>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</si>
  <si>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</si>
  <si>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</si>
  <si>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</si>
  <si>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</si>
  <si>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</si>
  <si>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</si>
  <si>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</si>
  <si>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</si>
  <si>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</si>
  <si>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</si>
  <si>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</si>
  <si>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</si>
  <si>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</si>
  <si>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</si>
  <si>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</si>
  <si>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</si>
  <si>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</si>
  <si>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</si>
  <si>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</si>
  <si>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</si>
  <si>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</si>
  <si>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</si>
  <si>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</si>
  <si>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</si>
  <si>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</si>
  <si>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</si>
  <si>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</si>
  <si>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</si>
  <si>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</si>
  <si>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</si>
  <si>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</si>
  <si>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</si>
  <si>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</si>
  <si>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</si>
  <si>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</si>
  <si>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</si>
  <si>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</si>
  <si>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</si>
  <si>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</si>
  <si>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</si>
  <si>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</si>
  <si>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</si>
  <si>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</si>
  <si>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</si>
  <si>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</si>
  <si>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</si>
  <si>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</si>
  <si>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</si>
  <si>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</si>
  <si>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</si>
  <si>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</si>
  <si>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</si>
  <si>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</si>
  <si>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</si>
  <si>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</si>
  <si>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</si>
  <si>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</si>
  <si>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</si>
  <si>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</si>
  <si>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</si>
  <si>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</si>
  <si>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</si>
  <si>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</si>
  <si>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</si>
  <si>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</si>
  <si>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</si>
  <si>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</si>
  <si>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</si>
  <si>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</si>
  <si>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</si>
  <si>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</si>
  <si>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</si>
  <si>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</si>
  <si>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</si>
  <si>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</si>
  <si>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</si>
  <si>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</si>
  <si>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</si>
  <si>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</si>
  <si>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</si>
  <si>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</si>
  <si>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</si>
  <si>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</si>
  <si>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</si>
  <si>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</si>
  <si>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</si>
  <si>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</si>
  <si>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</si>
  <si>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</si>
  <si>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</si>
  <si>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</si>
  <si>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</si>
  <si>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</si>
  <si>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</si>
  <si>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</si>
  <si>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</si>
  <si>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</si>
  <si>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</si>
  <si>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</si>
  <si>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</si>
  <si>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</si>
  <si>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</si>
  <si>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</si>
  <si>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</si>
  <si>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</si>
  <si>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</si>
  <si>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</si>
  <si>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</si>
  <si>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</si>
  <si>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</si>
  <si>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</si>
  <si>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</si>
  <si>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</si>
  <si>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</si>
  <si>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</si>
  <si>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</si>
  <si>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</si>
  <si>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</si>
  <si>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</si>
  <si>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</si>
  <si>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</si>
  <si>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</si>
  <si>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</si>
  <si>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</si>
  <si>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</si>
  <si>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</si>
  <si>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</si>
  <si>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</si>
  <si>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</si>
  <si>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</si>
  <si>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</si>
  <si>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</si>
  <si>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</si>
  <si>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</si>
  <si>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</si>
  <si>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</si>
  <si>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</si>
  <si>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</si>
  <si>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</si>
  <si>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</si>
  <si>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</si>
  <si>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</si>
  <si>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</si>
  <si>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</si>
  <si>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</si>
  <si>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</si>
  <si>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</si>
  <si>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</si>
  <si>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</si>
  <si>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</si>
  <si>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</si>
  <si>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</si>
  <si>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</si>
  <si>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</si>
  <si>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</si>
  <si>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</si>
  <si>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</si>
  <si>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</si>
  <si>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</si>
  <si>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</si>
  <si>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</si>
  <si>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</si>
  <si>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</si>
  <si>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</si>
  <si>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</si>
  <si>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</si>
  <si>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</si>
  <si>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</si>
  <si>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</si>
  <si>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</si>
  <si>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</si>
  <si>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</si>
  <si>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</si>
  <si>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</si>
  <si>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</si>
  <si>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</si>
  <si>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</si>
  <si>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</si>
  <si>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</si>
  <si>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</si>
  <si>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</si>
  <si>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</si>
  <si>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</si>
  <si>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</si>
  <si>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</si>
  <si>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</si>
  <si>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</si>
  <si>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</si>
  <si>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</si>
  <si>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</si>
  <si>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</si>
  <si>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</si>
  <si>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</si>
  <si>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</si>
  <si>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</si>
  <si>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</si>
  <si>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</si>
  <si>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</si>
  <si>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</si>
  <si>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</si>
  <si>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</si>
  <si>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</si>
  <si>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</si>
  <si>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</si>
  <si>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</si>
  <si>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</si>
  <si>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</si>
  <si>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</si>
  <si>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</si>
  <si>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</si>
  <si>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</si>
  <si>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</si>
  <si>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</si>
  <si>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</si>
  <si>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</si>
  <si>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</si>
  <si>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</si>
  <si>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</si>
  <si>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</si>
  <si>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</si>
  <si>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</si>
  <si>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</si>
  <si>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</si>
  <si>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</si>
  <si>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</si>
  <si>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</si>
  <si>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</si>
  <si>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</si>
  <si>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</si>
  <si>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</si>
  <si>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</si>
  <si>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</si>
  <si>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</si>
  <si>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</si>
  <si>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</si>
  <si>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</si>
  <si>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</si>
  <si>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</si>
  <si>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</si>
  <si>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</si>
  <si>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</si>
  <si>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</si>
  <si>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</si>
  <si>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</si>
  <si>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</si>
  <si>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</si>
  <si>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</si>
  <si>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</si>
  <si>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</si>
  <si>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</si>
  <si>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</si>
  <si>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</si>
  <si>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</si>
  <si>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</si>
  <si>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</si>
  <si>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</si>
  <si>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</si>
  <si>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</si>
  <si>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</si>
  <si>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</si>
  <si>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</si>
  <si>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</si>
  <si>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</si>
  <si>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</si>
  <si>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</si>
  <si>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</si>
  <si>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</si>
  <si>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</si>
  <si>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</si>
  <si>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</si>
  <si>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</si>
  <si>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</si>
  <si>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</si>
  <si>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</si>
  <si>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</si>
  <si>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</si>
  <si>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</si>
  <si>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</si>
  <si>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</si>
  <si>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</si>
  <si>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</si>
  <si>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</si>
  <si>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</si>
  <si>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</si>
  <si>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</si>
  <si>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</si>
  <si>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</si>
  <si>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</si>
  <si>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</si>
  <si>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</si>
  <si>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</si>
  <si>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</si>
  <si>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</si>
  <si>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</si>
  <si>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</si>
  <si>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</si>
  <si>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</si>
  <si>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</si>
  <si>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</si>
  <si>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</si>
  <si>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</si>
  <si>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</si>
  <si>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</si>
  <si>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</si>
  <si>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</si>
  <si>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</si>
  <si>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</si>
  <si>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</si>
  <si>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</si>
  <si>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</si>
  <si>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</si>
  <si>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</si>
  <si>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</si>
  <si>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</si>
  <si>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</si>
  <si>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</si>
  <si>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</si>
  <si>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</si>
  <si>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</si>
  <si>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</si>
  <si>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</si>
  <si>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</si>
  <si>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</si>
  <si>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</si>
  <si>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</si>
  <si>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</si>
  <si>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</si>
  <si>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</si>
  <si>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</si>
  <si>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</si>
  <si>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</si>
  <si>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</si>
  <si>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</si>
  <si>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</si>
  <si>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</si>
  <si>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</si>
  <si>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</si>
  <si>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</si>
  <si>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</si>
  <si>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</si>
  <si>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</si>
  <si>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</si>
  <si>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</si>
  <si>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</si>
  <si>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</si>
  <si>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</si>
  <si>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</si>
  <si>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</si>
  <si>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</si>
  <si>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</si>
  <si>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</si>
  <si>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</si>
  <si>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</si>
  <si>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</si>
  <si>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</si>
  <si>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</si>
  <si>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</si>
  <si>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</si>
  <si>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</si>
  <si>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</si>
  <si>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</si>
  <si>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</si>
  <si>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</si>
  <si>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</si>
  <si>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</si>
  <si>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</si>
  <si>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</si>
  <si>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</si>
  <si>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</si>
  <si>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</si>
  <si>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</si>
  <si>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</si>
  <si>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</si>
  <si>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</si>
  <si>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</si>
  <si>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</si>
  <si>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</si>
  <si>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</si>
  <si>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</si>
  <si>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</si>
  <si>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</si>
  <si>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</si>
  <si>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</si>
  <si>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</si>
  <si>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</si>
  <si>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</si>
  <si>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</si>
  <si>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</si>
  <si>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</si>
  <si>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</si>
  <si>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</si>
  <si>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</si>
  <si>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</si>
  <si>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</si>
  <si>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</si>
  <si>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</si>
  <si>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</si>
  <si>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</si>
  <si>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</si>
  <si>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</si>
  <si>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</si>
  <si>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</si>
  <si>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</si>
  <si>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</si>
  <si>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</si>
  <si>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</si>
  <si>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</si>
  <si>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</si>
  <si>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</si>
  <si>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</si>
  <si>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</si>
  <si>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</si>
  <si>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</si>
  <si>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</si>
  <si>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</si>
  <si>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</si>
  <si>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</si>
  <si>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</si>
  <si>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</si>
  <si>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</si>
  <si>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</si>
  <si>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</si>
  <si>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</si>
  <si>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</si>
  <si>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</si>
  <si>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</si>
  <si>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</si>
  <si>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</si>
  <si>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</si>
  <si>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</si>
  <si>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</si>
  <si>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</si>
  <si>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</si>
  <si>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</si>
  <si>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</si>
  <si>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</si>
  <si>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</si>
  <si>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</si>
  <si>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</si>
  <si>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</si>
  <si>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</si>
  <si>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</si>
  <si>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</si>
  <si>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</si>
  <si>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</si>
  <si>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</si>
  <si>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</si>
  <si>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</si>
  <si>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</si>
  <si>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</si>
  <si>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</si>
  <si>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</si>
  <si>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</si>
  <si>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</si>
  <si>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</si>
  <si>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</si>
  <si>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</si>
  <si>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</si>
  <si>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</si>
  <si>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</si>
  <si>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</si>
  <si>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</si>
  <si>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</si>
  <si>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</si>
  <si>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</si>
  <si>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</si>
  <si>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</si>
  <si>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</si>
  <si>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</si>
  <si>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</si>
  <si>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</si>
  <si>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</si>
  <si>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</si>
  <si>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</si>
  <si>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</si>
  <si>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</si>
  <si>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</si>
  <si>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</si>
  <si>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</si>
  <si>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</si>
  <si>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</si>
  <si>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</si>
  <si>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</si>
  <si>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</si>
  <si>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</si>
  <si>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</si>
  <si>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</si>
  <si>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</si>
  <si>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</si>
  <si>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</si>
  <si>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</si>
  <si>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</si>
  <si>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</si>
  <si>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</si>
  <si>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</si>
  <si>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</si>
  <si>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</si>
  <si>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</si>
  <si>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</si>
  <si>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</si>
  <si>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</si>
  <si>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</si>
  <si>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</si>
  <si>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</si>
  <si>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</si>
  <si>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</si>
  <si>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</si>
  <si>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</si>
  <si>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</si>
  <si>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</si>
  <si>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</si>
  <si>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</si>
  <si>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</si>
  <si>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</si>
  <si>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</si>
  <si>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</si>
  <si>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</si>
  <si>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</si>
  <si>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</si>
  <si>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</si>
  <si>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</si>
  <si>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</si>
  <si>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</si>
  <si>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</si>
  <si>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</si>
  <si>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</si>
  <si>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</si>
  <si>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</si>
  <si>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</si>
  <si>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</si>
  <si>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</si>
  <si>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</si>
  <si>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</si>
  <si>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</si>
  <si>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</si>
  <si>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</si>
  <si>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</si>
  <si>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</si>
  <si>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</si>
  <si>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</si>
  <si>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</si>
  <si>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</si>
  <si>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</si>
  <si>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</si>
  <si>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</si>
  <si>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</si>
  <si>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</si>
  <si>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</si>
  <si>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</si>
  <si>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</si>
  <si>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</si>
  <si>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</si>
  <si>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</si>
  <si>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</si>
  <si>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</si>
  <si>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</si>
  <si>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</si>
  <si>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</si>
  <si>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</si>
  <si>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</si>
  <si>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</si>
  <si>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</si>
  <si>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</si>
  <si>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</si>
  <si>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</si>
  <si>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</si>
  <si>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</si>
  <si>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</si>
  <si>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</si>
  <si>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</si>
  <si>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</si>
  <si>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</si>
  <si>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</si>
  <si>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</si>
  <si>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</si>
  <si>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</si>
  <si>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</si>
  <si>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</si>
  <si>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</si>
  <si>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</si>
  <si>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</si>
  <si>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</si>
  <si>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</si>
  <si>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</si>
  <si>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</si>
  <si>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</si>
  <si>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</si>
  <si>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</si>
  <si>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</si>
  <si>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</si>
  <si>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</si>
  <si>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</si>
  <si>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</si>
  <si>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</si>
  <si>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</si>
  <si>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</si>
  <si>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</si>
  <si>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</si>
  <si>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</si>
  <si>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</si>
  <si>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</si>
  <si>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</si>
  <si>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</si>
  <si>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</si>
  <si>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</si>
  <si>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</si>
  <si>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</si>
  <si>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</si>
  <si>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</si>
  <si>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</si>
  <si>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</si>
  <si>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</si>
  <si>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</si>
  <si>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</si>
  <si>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</si>
  <si>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</si>
  <si>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</si>
  <si>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</si>
  <si>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</si>
  <si>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</si>
  <si>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</si>
  <si>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</si>
  <si>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</si>
  <si>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</si>
  <si>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</si>
  <si>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</si>
  <si>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</si>
  <si>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</si>
  <si>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</si>
  <si>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</si>
  <si>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</si>
  <si>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</si>
  <si>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</si>
  <si>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</si>
  <si>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</si>
  <si>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</si>
  <si>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</si>
  <si>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</si>
  <si>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</si>
  <si>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</si>
  <si>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</si>
  <si>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</si>
  <si>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</si>
  <si>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</si>
  <si>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</si>
  <si>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</si>
  <si>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</si>
  <si>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</si>
  <si>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</si>
  <si>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</si>
  <si>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</si>
  <si>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</si>
  <si>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</si>
  <si>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</si>
  <si>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</si>
  <si>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</si>
  <si>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</si>
  <si>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</si>
  <si>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</si>
  <si>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</si>
  <si>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</si>
  <si>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</si>
  <si>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</si>
  <si>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</si>
  <si>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</si>
  <si>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</si>
  <si>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</si>
  <si>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</si>
  <si>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</si>
  <si>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</si>
  <si>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</si>
  <si>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</si>
  <si>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</si>
  <si>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</si>
  <si>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</si>
  <si>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</si>
  <si>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</si>
  <si>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</si>
  <si>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</si>
  <si>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</si>
  <si>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</si>
  <si>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</si>
  <si>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</si>
  <si>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</si>
  <si>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</si>
  <si>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</si>
  <si>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</si>
  <si>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</si>
  <si>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</si>
  <si>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</si>
  <si>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</si>
  <si>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</si>
  <si>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</si>
  <si>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</si>
  <si>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</si>
  <si>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</si>
  <si>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</si>
  <si>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</si>
  <si>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</si>
  <si>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</si>
  <si>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</si>
  <si>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</si>
  <si>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</si>
  <si>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</si>
  <si>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</si>
  <si>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</si>
  <si>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</si>
  <si>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</si>
  <si>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</si>
  <si>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</si>
  <si>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</si>
  <si>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</si>
  <si>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</si>
  <si>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</si>
  <si>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</si>
  <si>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</si>
  <si>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</si>
  <si>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</si>
  <si>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</si>
  <si>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</si>
  <si>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</si>
  <si>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</si>
  <si>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</si>
  <si>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</si>
  <si>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</si>
  <si>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</si>
  <si>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</si>
  <si>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</si>
  <si>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</si>
  <si>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</si>
  <si>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</si>
  <si>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</si>
  <si>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</si>
  <si>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</si>
  <si>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</si>
  <si>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</si>
  <si>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</si>
  <si>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</si>
  <si>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</si>
  <si>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</si>
  <si>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</si>
  <si>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</si>
  <si>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</si>
  <si>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</si>
  <si>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</si>
  <si>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</si>
  <si>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</si>
  <si>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</si>
  <si>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</si>
  <si>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</si>
  <si>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</si>
  <si>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</si>
  <si>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</si>
  <si>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</si>
  <si>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</si>
  <si>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</si>
  <si>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</si>
  <si>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</si>
  <si>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</si>
  <si>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</si>
  <si>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</si>
  <si>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</si>
  <si>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</si>
  <si>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</si>
  <si>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</si>
  <si>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</si>
  <si>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</si>
  <si>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</si>
  <si>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</si>
  <si>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</si>
  <si>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</si>
  <si>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</si>
  <si>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</si>
  <si>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</si>
  <si>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</si>
  <si>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</si>
  <si>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</si>
  <si>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</si>
  <si>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</si>
  <si>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</si>
  <si>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</si>
  <si>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</si>
  <si>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</si>
  <si>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</si>
  <si>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</si>
  <si>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</si>
  <si>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</si>
  <si>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</si>
  <si>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</si>
  <si>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</si>
  <si>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</si>
  <si>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</si>
  <si>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</si>
  <si>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</si>
  <si>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</si>
  <si>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</si>
  <si>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</si>
  <si>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</si>
  <si>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</si>
  <si>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</si>
  <si>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</si>
  <si>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</si>
  <si>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</si>
  <si>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</si>
  <si>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</si>
  <si>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</si>
  <si>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</si>
  <si>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</si>
  <si>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</si>
  <si>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</si>
  <si>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</si>
  <si>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</si>
  <si>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</si>
  <si>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</si>
  <si>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</si>
  <si>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</si>
  <si>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</si>
  <si>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</si>
  <si>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</si>
  <si>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</si>
  <si>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</si>
  <si>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</si>
  <si>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</si>
  <si>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</si>
  <si>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</si>
  <si>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</si>
  <si>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</si>
  <si>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</si>
  <si>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</si>
  <si>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</si>
  <si>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</si>
  <si>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</si>
  <si>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</si>
  <si>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</si>
  <si>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</si>
  <si>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</si>
  <si>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</si>
  <si>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</si>
  <si>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</si>
  <si>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</si>
  <si>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</si>
  <si>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</si>
  <si>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</si>
  <si>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</si>
  <si>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</si>
  <si>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</si>
  <si>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</si>
  <si>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</si>
  <si>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</si>
  <si>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</si>
  <si>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</si>
  <si>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</si>
  <si>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</si>
  <si>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</si>
  <si>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</si>
  <si>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</si>
  <si>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</si>
  <si>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</si>
  <si>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</si>
  <si>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</si>
  <si>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</si>
  <si>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</si>
  <si>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</si>
  <si>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</si>
  <si>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</si>
  <si>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</si>
  <si>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</si>
  <si>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</si>
  <si>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</si>
  <si>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</si>
  <si>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</si>
  <si>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</si>
  <si>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</si>
  <si>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</si>
  <si>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</si>
  <si>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</si>
  <si>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</si>
  <si>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</si>
  <si>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</si>
  <si>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</si>
  <si>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</si>
  <si>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</si>
  <si>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</si>
  <si>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</si>
  <si>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</si>
  <si>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</si>
  <si>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</si>
  <si>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</si>
  <si>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</si>
  <si>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</si>
  <si>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</si>
  <si>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</si>
  <si>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</si>
  <si>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</si>
  <si>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</si>
  <si>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</si>
  <si>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</si>
  <si>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</si>
  <si>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</si>
  <si>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</si>
  <si>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</si>
  <si>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</si>
  <si>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</si>
  <si>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</si>
  <si>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</si>
  <si>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</si>
  <si>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</si>
  <si>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</si>
  <si>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</si>
  <si>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</si>
  <si>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</si>
  <si>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</si>
  <si>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</si>
  <si>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</si>
  <si>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</si>
  <si>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</si>
  <si>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</si>
  <si>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</si>
  <si>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</si>
  <si>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</si>
  <si>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</si>
  <si>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</si>
  <si>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</si>
  <si>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</si>
  <si>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</si>
  <si>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</si>
  <si>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</si>
  <si>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</si>
  <si>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</si>
  <si>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</si>
  <si>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</si>
  <si>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</si>
  <si>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</si>
  <si>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</si>
  <si>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</si>
  <si>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</si>
  <si>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</si>
  <si>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</si>
  <si>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</si>
  <si>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</si>
  <si>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</si>
  <si>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</si>
  <si>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</si>
  <si>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</si>
  <si>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</si>
  <si>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</si>
  <si>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</si>
  <si>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</si>
  <si>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</si>
  <si>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</si>
  <si>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</si>
  <si>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</si>
  <si>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</si>
  <si>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</si>
  <si>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</si>
  <si>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</si>
  <si>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</si>
  <si>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</si>
  <si>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</si>
  <si>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</si>
  <si>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</si>
  <si>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</si>
  <si>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</si>
  <si>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</si>
  <si>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</si>
  <si>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</si>
  <si>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</si>
  <si>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</si>
  <si>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</si>
  <si>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</si>
  <si>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</si>
  <si>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</si>
  <si>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</si>
  <si>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</si>
  <si>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</si>
  <si>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</si>
  <si>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</si>
  <si>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</si>
  <si>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</si>
  <si>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</si>
  <si>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</si>
  <si>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</si>
  <si>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</si>
  <si>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</si>
  <si>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</si>
  <si>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</si>
  <si>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</si>
  <si>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</si>
  <si>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</si>
  <si>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</si>
  <si>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</si>
  <si>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</si>
  <si>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</si>
  <si>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</si>
  <si>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</si>
  <si>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</si>
  <si>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</si>
  <si>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</si>
  <si>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</si>
  <si>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</si>
  <si>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</si>
  <si>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</si>
  <si>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</si>
  <si>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</si>
  <si>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</si>
  <si>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</si>
  <si>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</si>
  <si>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</si>
  <si>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</si>
  <si>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</si>
  <si>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</si>
  <si>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</si>
  <si>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</si>
  <si>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</si>
  <si>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</si>
  <si>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</si>
  <si>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</si>
  <si>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</si>
  <si>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</si>
  <si>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</si>
  <si>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</si>
  <si>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</si>
  <si>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</si>
  <si>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</si>
  <si>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</si>
  <si>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</si>
  <si>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</si>
  <si>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</si>
  <si>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</si>
  <si>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</si>
  <si>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</si>
  <si>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</si>
  <si>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</si>
  <si>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</si>
  <si>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</si>
  <si>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</si>
  <si>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</si>
  <si>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</si>
  <si>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</si>
  <si>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</si>
  <si>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</si>
  <si>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</si>
  <si>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</si>
  <si>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</si>
  <si>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</si>
  <si>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</si>
  <si>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</si>
  <si>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</si>
  <si>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</si>
  <si>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</si>
  <si>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</si>
  <si>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</si>
  <si>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</si>
  <si>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</si>
  <si>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</si>
  <si>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</si>
  <si>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</si>
  <si>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</si>
  <si>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</si>
  <si>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</si>
  <si>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</si>
  <si>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</si>
  <si>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</si>
  <si>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</si>
  <si>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</si>
  <si>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</si>
  <si>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</si>
  <si>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</si>
  <si>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</si>
  <si>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</si>
  <si>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</si>
  <si>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</si>
  <si>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</si>
  <si>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</si>
  <si>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</si>
  <si>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</si>
  <si>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</si>
  <si>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</si>
  <si>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</si>
  <si>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</si>
  <si>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</si>
  <si>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</si>
  <si>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</si>
  <si>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</si>
  <si>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</si>
  <si>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</si>
  <si>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</si>
  <si>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</si>
  <si>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</si>
  <si>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</si>
  <si>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</si>
  <si>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</si>
  <si>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</si>
  <si>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</si>
  <si>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</si>
  <si>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</si>
  <si>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</si>
  <si>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</si>
  <si>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</si>
  <si>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</si>
  <si>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</si>
  <si>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</si>
  <si>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</si>
  <si>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</si>
  <si>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</si>
  <si>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</si>
  <si>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</si>
  <si>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</si>
  <si>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</si>
  <si>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</si>
  <si>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</si>
  <si>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</si>
  <si>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</si>
  <si>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</si>
  <si>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</si>
  <si>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</si>
  <si>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</si>
  <si>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</si>
  <si>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</si>
  <si>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</si>
  <si>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</si>
  <si>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</si>
  <si>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</si>
  <si>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</si>
  <si>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</si>
  <si>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</si>
  <si>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</si>
  <si>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</si>
  <si>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</si>
  <si>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</si>
  <si>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</si>
  <si>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</si>
  <si>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</si>
  <si>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</si>
  <si>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</si>
  <si>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</si>
  <si>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</si>
  <si>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</si>
  <si>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</si>
  <si>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</si>
  <si>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</si>
  <si>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</si>
  <si>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</si>
  <si>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</si>
  <si>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</si>
  <si>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</si>
  <si>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</si>
  <si>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</si>
  <si>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</si>
  <si>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</si>
  <si>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</si>
  <si>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</si>
  <si>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</si>
  <si>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</si>
  <si>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</si>
  <si>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</si>
  <si>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</si>
  <si>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</si>
  <si>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</si>
  <si>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</si>
  <si>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</si>
  <si>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</si>
  <si>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</si>
  <si>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</si>
  <si>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</si>
  <si>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</si>
  <si>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</si>
  <si>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</si>
  <si>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</si>
  <si>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</si>
  <si>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</si>
  <si>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</si>
  <si>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</si>
  <si>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</si>
  <si>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</si>
  <si>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</si>
  <si>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</si>
  <si>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</si>
  <si>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</si>
  <si>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</si>
  <si>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</si>
  <si>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</si>
  <si>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</si>
  <si>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</si>
  <si>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</si>
  <si>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</si>
  <si>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</si>
  <si>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</si>
  <si>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</si>
  <si>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</si>
  <si>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</si>
  <si>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</si>
  <si>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</si>
  <si>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</si>
  <si>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</si>
  <si>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</si>
  <si>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</si>
  <si>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</si>
  <si>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</si>
  <si>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</si>
  <si>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</si>
  <si>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</si>
  <si>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</si>
  <si>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</si>
  <si>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</si>
  <si>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</si>
  <si>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</si>
  <si>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</si>
  <si>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</si>
  <si>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</si>
  <si>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</si>
  <si>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</si>
  <si>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</si>
  <si>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</si>
  <si>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</si>
  <si>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</si>
  <si>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</si>
  <si>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</si>
  <si>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</si>
  <si>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</si>
  <si>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</si>
  <si>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</si>
  <si>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</si>
  <si>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</si>
  <si>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</si>
  <si>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</si>
  <si>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</si>
  <si>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</si>
  <si>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</si>
  <si>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</si>
  <si>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</si>
  <si>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</si>
  <si>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</si>
  <si>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</si>
  <si>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</si>
  <si>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</si>
  <si>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</si>
  <si>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</si>
  <si>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</si>
  <si>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</si>
  <si>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</si>
  <si>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</si>
  <si>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</si>
  <si>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</si>
  <si>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</si>
  <si>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</si>
  <si>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</si>
  <si>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</si>
  <si>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</si>
  <si>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</si>
  <si>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</si>
  <si>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</si>
  <si>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</si>
  <si>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</si>
  <si>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</si>
  <si>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</si>
  <si>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</si>
  <si>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</si>
  <si>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</si>
  <si>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</si>
  <si>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</si>
  <si>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</si>
  <si>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</si>
  <si>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</si>
  <si>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</si>
  <si>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</si>
  <si>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</si>
  <si>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</si>
  <si>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</si>
  <si>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</si>
  <si>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</si>
  <si>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</si>
  <si>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</si>
  <si>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</si>
  <si>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</si>
  <si>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</si>
  <si>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</si>
  <si>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</si>
  <si>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</si>
  <si>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</si>
  <si>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</si>
  <si>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</si>
  <si>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</si>
  <si>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</si>
  <si>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</si>
  <si>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</si>
  <si>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</si>
  <si>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</si>
  <si>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</si>
  <si>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</si>
  <si>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</si>
  <si>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</si>
  <si>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</si>
  <si>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</si>
  <si>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</si>
  <si>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</si>
  <si>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</si>
  <si>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</si>
  <si>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</si>
  <si>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</si>
  <si>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</si>
  <si>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</si>
  <si>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</si>
  <si>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</si>
  <si>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</si>
  <si>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</si>
  <si>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</si>
  <si>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</si>
  <si>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</si>
  <si>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</si>
  <si>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</si>
  <si>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</si>
  <si>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</si>
  <si>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</si>
  <si>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</si>
  <si>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</si>
  <si>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</si>
  <si>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</si>
  <si>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</si>
  <si>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</si>
  <si>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</si>
  <si>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</si>
  <si>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</si>
  <si>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</si>
  <si>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</si>
  <si>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</si>
  <si>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</si>
  <si>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</si>
  <si>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</si>
  <si>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</si>
  <si>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</si>
  <si>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</si>
  <si>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</si>
  <si>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</si>
  <si>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</si>
  <si>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</si>
  <si>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</si>
  <si>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</si>
  <si>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</si>
  <si>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</si>
  <si>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</si>
  <si>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</si>
  <si>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</si>
  <si>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</si>
  <si>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</si>
  <si>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</si>
  <si>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</si>
  <si>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</si>
  <si>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</si>
  <si>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</si>
  <si>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</si>
  <si>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</si>
  <si>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</si>
  <si>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</si>
  <si>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</si>
  <si>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</si>
  <si>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</si>
  <si>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</si>
  <si>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</si>
  <si>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</si>
  <si>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</si>
  <si>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</si>
  <si>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</si>
  <si>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</si>
  <si>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</si>
  <si>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</si>
  <si>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</si>
  <si>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</si>
  <si>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</si>
  <si>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</si>
  <si>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</si>
  <si>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</si>
  <si>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</si>
  <si>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</si>
  <si>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</si>
  <si>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</si>
  <si>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</si>
  <si>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</si>
  <si>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</si>
  <si>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</si>
  <si>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</si>
  <si>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</si>
  <si>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</si>
  <si>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</si>
  <si>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</si>
  <si>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</si>
  <si>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</si>
  <si>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</si>
  <si>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</si>
  <si>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</si>
  <si>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</si>
  <si>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</si>
  <si>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</si>
  <si>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</si>
  <si>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</si>
  <si>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</si>
  <si>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</si>
  <si>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</si>
  <si>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</si>
  <si>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</si>
  <si>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</si>
  <si>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</si>
  <si>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</si>
  <si>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</si>
  <si>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</si>
  <si>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</si>
  <si>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</si>
  <si>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</si>
  <si>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</si>
  <si>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</si>
  <si>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</si>
  <si>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</si>
  <si>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</si>
  <si>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</si>
  <si>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</si>
  <si>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</si>
  <si>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</si>
  <si>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</si>
  <si>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</si>
  <si>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</si>
  <si>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</si>
  <si>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</si>
  <si>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</si>
  <si>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</si>
  <si>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</si>
  <si>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</si>
  <si>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</si>
  <si>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</si>
  <si>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</si>
  <si>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</si>
  <si>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</si>
  <si>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</si>
  <si>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</si>
  <si>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</si>
  <si>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</si>
  <si>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</si>
  <si>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</si>
  <si>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</si>
  <si>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</si>
  <si>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</si>
  <si>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</si>
  <si>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</si>
  <si>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</si>
  <si>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</si>
  <si>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</si>
  <si>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</si>
  <si>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</si>
  <si>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</si>
  <si>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</si>
  <si>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</si>
  <si>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</si>
  <si>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</si>
  <si>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</si>
  <si>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</si>
  <si>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</si>
  <si>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</si>
  <si>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</si>
  <si>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</si>
  <si>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</si>
  <si>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</si>
  <si>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</si>
  <si>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</si>
  <si>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</si>
  <si>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</si>
  <si>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</si>
  <si>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</si>
  <si>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</si>
  <si>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</si>
  <si>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</si>
  <si>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</si>
  <si>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</si>
  <si>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</si>
  <si>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</si>
  <si>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</si>
  <si>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</si>
  <si>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</si>
  <si>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</si>
  <si>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</si>
  <si>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</si>
  <si>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</si>
  <si>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</si>
  <si>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</si>
  <si>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</si>
  <si>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</si>
  <si>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</si>
  <si>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</si>
  <si>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</si>
  <si>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</si>
  <si>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</si>
  <si>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</si>
  <si>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</si>
  <si>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</si>
  <si>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</si>
  <si>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</si>
  <si>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</si>
  <si>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</si>
  <si>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</si>
  <si>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</si>
  <si>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</si>
  <si>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</si>
  <si>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</si>
  <si>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</si>
  <si>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</si>
  <si>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</si>
  <si>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</si>
  <si>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</si>
  <si>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</si>
  <si>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</si>
  <si>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</si>
  <si>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</si>
  <si>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</si>
  <si>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</si>
  <si>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</si>
  <si>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</si>
  <si>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</si>
  <si>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</si>
  <si>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</si>
  <si>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</si>
  <si>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</si>
  <si>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</si>
  <si>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</si>
  <si>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</si>
  <si>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</si>
  <si>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</si>
  <si>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</si>
  <si>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</si>
  <si>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</si>
  <si>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</si>
  <si>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</si>
  <si>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</si>
  <si>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</si>
  <si>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</si>
  <si>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</si>
  <si>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</si>
  <si>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</si>
  <si>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</si>
  <si>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</si>
  <si>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</si>
  <si>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</si>
  <si>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</si>
  <si>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</si>
  <si>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</si>
  <si>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</si>
  <si>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</si>
  <si>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</si>
  <si>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</si>
  <si>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</si>
  <si>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</si>
  <si>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</si>
  <si>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</si>
  <si>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</si>
  <si>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</si>
  <si>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</si>
  <si>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</si>
  <si>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</si>
  <si>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</si>
  <si>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</si>
  <si>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</si>
  <si>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</si>
  <si>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</si>
  <si>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</si>
  <si>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</si>
  <si>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</si>
  <si>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</si>
  <si>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</si>
  <si>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</si>
  <si>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</si>
  <si>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</si>
  <si>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</si>
  <si>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</si>
  <si>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</si>
  <si>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</si>
  <si>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</si>
  <si>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</si>
  <si>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</si>
  <si>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</si>
  <si>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</si>
  <si>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</si>
  <si>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</si>
  <si>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</si>
  <si>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</si>
  <si>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</si>
  <si>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</si>
  <si>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</si>
  <si>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</si>
  <si>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</si>
  <si>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</si>
  <si>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</si>
  <si>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</si>
  <si>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</si>
  <si>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</si>
  <si>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</si>
  <si>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</si>
  <si>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</si>
  <si>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</si>
  <si>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</si>
  <si>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</si>
  <si>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</si>
  <si>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</si>
  <si>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</si>
  <si>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</si>
  <si>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</si>
  <si>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</si>
  <si>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</si>
  <si>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</si>
  <si>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</si>
  <si>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</si>
  <si>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</si>
  <si>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</si>
  <si>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</si>
  <si>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</si>
  <si>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</si>
  <si>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</si>
  <si>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</si>
  <si>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</si>
  <si>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</si>
  <si>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</si>
  <si>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</si>
  <si>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</si>
  <si>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</si>
  <si>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</si>
  <si>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</si>
  <si>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</si>
  <si>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</si>
  <si>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</si>
  <si>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</si>
  <si>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</si>
  <si>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</si>
  <si>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</si>
  <si>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</si>
  <si>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</si>
  <si>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</si>
  <si>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</si>
  <si>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</si>
  <si>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</si>
  <si>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</si>
  <si>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</si>
  <si>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</si>
  <si>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</si>
  <si>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</si>
  <si>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</si>
  <si>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</si>
  <si>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</si>
  <si>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</si>
  <si>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</si>
  <si>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</si>
  <si>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</si>
  <si>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</si>
  <si>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</si>
  <si>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</si>
  <si>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</si>
  <si>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</si>
  <si>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</si>
  <si>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</si>
  <si>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</si>
  <si>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</si>
  <si>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</si>
  <si>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</si>
  <si>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</si>
  <si>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</si>
  <si>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</si>
  <si>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</si>
  <si>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</si>
  <si>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</si>
  <si>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</si>
  <si>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</si>
  <si>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</si>
  <si>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</si>
  <si>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</si>
  <si>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</si>
  <si>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</si>
  <si>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</si>
  <si>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</si>
  <si>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</si>
  <si>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</si>
  <si>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</si>
  <si>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</si>
  <si>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</si>
  <si>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</si>
  <si>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</si>
  <si>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</si>
  <si>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</si>
  <si>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</si>
  <si>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</si>
  <si>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</si>
  <si>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</si>
  <si>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</si>
  <si>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</si>
  <si>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</si>
  <si>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</si>
  <si>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</si>
  <si>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</si>
  <si>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</si>
  <si>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</si>
  <si>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</si>
  <si>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</si>
  <si>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</si>
  <si>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</si>
  <si>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</si>
  <si>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</si>
  <si>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</si>
  <si>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</si>
  <si>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</si>
  <si>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</si>
  <si>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</si>
  <si>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</si>
  <si>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</si>
  <si>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</si>
  <si>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</si>
  <si>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</si>
  <si>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</si>
  <si>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</si>
  <si>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</si>
  <si>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</si>
  <si>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</si>
  <si>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</si>
  <si>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</si>
  <si>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</si>
  <si>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</si>
  <si>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</si>
  <si>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</si>
  <si>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</si>
  <si>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</si>
  <si>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</si>
  <si>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</si>
  <si>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</si>
  <si>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</si>
  <si>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</si>
  <si>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</si>
  <si>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</si>
  <si>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</si>
  <si>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</si>
  <si>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</si>
  <si>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</si>
  <si>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</si>
  <si>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</si>
  <si>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</si>
  <si>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</si>
  <si>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</si>
  <si>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</si>
  <si>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</si>
  <si>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</si>
  <si>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</si>
  <si>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</si>
  <si>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</si>
  <si>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</si>
  <si>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</si>
  <si>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</si>
  <si>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</si>
  <si>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</si>
  <si>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</si>
  <si>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</si>
  <si>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</si>
  <si>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</si>
  <si>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</si>
  <si>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</si>
  <si>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</si>
  <si>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</si>
  <si>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</si>
  <si>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</si>
  <si>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</si>
  <si>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</si>
  <si>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</si>
  <si>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</si>
  <si>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</si>
  <si>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</si>
  <si>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</si>
  <si>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</si>
  <si>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</si>
  <si>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</si>
  <si>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</si>
  <si>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</si>
  <si>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</si>
  <si>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</si>
  <si>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</si>
  <si>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</si>
  <si>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</si>
  <si>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</si>
  <si>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</si>
  <si>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</si>
  <si>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</si>
  <si>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</si>
  <si>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</si>
  <si>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</si>
  <si>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</si>
  <si>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</si>
  <si>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</si>
  <si>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</si>
  <si>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</si>
  <si>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</si>
  <si>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</si>
  <si>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</si>
  <si>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</si>
  <si>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</si>
  <si>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</si>
  <si>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</si>
  <si>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</si>
  <si>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</si>
  <si>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</si>
  <si>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</si>
  <si>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</si>
  <si>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</si>
  <si>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</si>
  <si>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</si>
  <si>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</si>
  <si>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</si>
  <si>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</si>
  <si>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</si>
  <si>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</si>
  <si>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</si>
  <si>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</si>
  <si>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</si>
  <si>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</si>
  <si>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</si>
  <si>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</si>
  <si>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</si>
  <si>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</si>
  <si>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</si>
  <si>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</si>
  <si>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</si>
  <si>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</si>
  <si>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</si>
  <si>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</si>
  <si>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</si>
  <si>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</si>
  <si>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</si>
  <si>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</si>
  <si>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</si>
  <si>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</si>
  <si>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</si>
  <si>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</si>
  <si>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</si>
  <si>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</si>
  <si>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</si>
  <si>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</si>
  <si>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</si>
  <si>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</si>
  <si>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</si>
  <si>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</si>
  <si>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</si>
  <si>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</si>
  <si>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</si>
  <si>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</si>
  <si>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</si>
  <si>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</si>
  <si>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</si>
  <si>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</si>
  <si>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</si>
  <si>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</si>
  <si>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</si>
  <si>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</si>
  <si>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</si>
  <si>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</si>
  <si>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</si>
  <si>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</si>
  <si>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</si>
  <si>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</si>
  <si>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</si>
  <si>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</si>
  <si>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</si>
  <si>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</si>
  <si>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</si>
  <si>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</si>
  <si>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</si>
  <si>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</si>
  <si>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</si>
  <si>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</si>
  <si>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</si>
  <si>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</si>
  <si>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</si>
  <si>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</si>
  <si>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</si>
  <si>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</si>
  <si>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</si>
  <si>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</si>
  <si>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</si>
  <si>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</si>
  <si>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</si>
  <si>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</si>
  <si>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</si>
  <si>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</si>
  <si>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</si>
  <si>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</si>
  <si>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</si>
  <si>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</si>
  <si>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</si>
  <si>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</si>
  <si>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</si>
  <si>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</si>
  <si>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</si>
  <si>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</si>
  <si>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</si>
  <si>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</si>
  <si>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</si>
  <si>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</si>
  <si>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</si>
  <si>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</si>
  <si>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</si>
  <si>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</si>
  <si>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</si>
  <si>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</si>
  <si>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</si>
  <si>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</si>
  <si>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</si>
  <si>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</si>
  <si>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</si>
  <si>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</si>
  <si>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</si>
  <si>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</si>
  <si>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</si>
  <si>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</si>
  <si>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</si>
  <si>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</si>
  <si>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</si>
  <si>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</si>
  <si>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</si>
  <si>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</si>
  <si>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</si>
  <si>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</si>
  <si>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</si>
  <si>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</si>
  <si>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</si>
  <si>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</si>
  <si>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</si>
  <si>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</si>
  <si>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</si>
  <si>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</si>
  <si>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</si>
  <si>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</si>
  <si>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</si>
  <si>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</si>
  <si>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</si>
  <si>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</si>
  <si>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</si>
  <si>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</si>
  <si>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</si>
  <si>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</si>
  <si>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</si>
  <si>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</si>
  <si>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</si>
  <si>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</si>
  <si>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</si>
  <si>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</si>
  <si>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</si>
  <si>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</si>
  <si>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</si>
  <si>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</si>
  <si>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</si>
  <si>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</si>
  <si>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</si>
  <si>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</si>
  <si>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</si>
  <si>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</si>
  <si>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</si>
  <si>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</si>
  <si>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</si>
  <si>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</si>
  <si>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</si>
  <si>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</si>
  <si>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</si>
  <si>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</si>
  <si>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</si>
  <si>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</si>
  <si>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</si>
  <si>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</si>
  <si>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</si>
  <si>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</si>
  <si>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</si>
  <si>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</si>
  <si>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</si>
  <si>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</si>
  <si>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</si>
  <si>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</si>
  <si>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</si>
  <si>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</si>
  <si>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</si>
  <si>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</si>
  <si>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</si>
  <si>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</si>
  <si>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</si>
  <si>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</si>
  <si>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</si>
  <si>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</si>
  <si>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</si>
  <si>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</si>
  <si>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</si>
  <si>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</si>
  <si>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</si>
  <si>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</si>
  <si>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</si>
  <si>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</si>
  <si>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</si>
  <si>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</si>
  <si>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</si>
  <si>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</si>
  <si>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</si>
  <si>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</si>
  <si>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</si>
  <si>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</si>
  <si>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</si>
  <si>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</si>
  <si>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</si>
  <si>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</si>
  <si>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</si>
  <si>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</si>
  <si>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</si>
  <si>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</si>
  <si>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</si>
  <si>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</si>
  <si>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</si>
  <si>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</si>
  <si>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</si>
  <si>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</si>
  <si>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</si>
  <si>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</si>
  <si>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</si>
  <si>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</si>
  <si>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</si>
  <si>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</si>
  <si>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</si>
  <si>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</si>
  <si>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</si>
  <si>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</si>
  <si>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</si>
  <si>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</si>
  <si>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</si>
  <si>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</si>
  <si>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</si>
  <si>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</si>
  <si>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</si>
  <si>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</si>
  <si>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</si>
  <si>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</si>
  <si>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</si>
  <si>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</si>
  <si>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</si>
  <si>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</si>
  <si>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</si>
  <si>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</si>
  <si>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</si>
  <si>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</si>
  <si>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</si>
  <si>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</si>
  <si>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</si>
  <si>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</si>
  <si>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</si>
  <si>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</si>
  <si>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</si>
  <si>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</si>
  <si>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</si>
  <si>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</si>
  <si>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</si>
  <si>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</si>
  <si>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</si>
  <si>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</si>
  <si>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</si>
  <si>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</si>
  <si>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</si>
  <si>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</si>
  <si>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</si>
  <si>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</si>
  <si>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</si>
  <si>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</si>
  <si>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</si>
  <si>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</si>
  <si>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</si>
  <si>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</si>
  <si>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</si>
  <si>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</si>
  <si>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</si>
  <si>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</si>
  <si>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</si>
  <si>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</si>
  <si>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</si>
  <si>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</si>
  <si>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</si>
  <si>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</si>
  <si>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</si>
  <si>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</si>
  <si>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</si>
  <si>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</si>
  <si>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</si>
  <si>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</si>
  <si>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</si>
  <si>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</si>
  <si>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</si>
  <si>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</si>
  <si>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</si>
  <si>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</si>
  <si>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</si>
  <si>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</si>
  <si>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</si>
  <si>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</si>
  <si>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</si>
  <si>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</si>
  <si>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</si>
  <si>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</si>
  <si>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</si>
  <si>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</si>
  <si>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</si>
  <si>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</si>
  <si>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</si>
  <si>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</si>
  <si>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</si>
  <si>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</si>
  <si>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</si>
  <si>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</si>
  <si>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</si>
  <si>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</si>
  <si>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</si>
  <si>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</si>
  <si>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</si>
  <si>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</si>
  <si>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</si>
  <si>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</si>
  <si>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</si>
  <si>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</si>
  <si>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</si>
  <si>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</si>
  <si>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</si>
  <si>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</si>
  <si>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</si>
  <si>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</si>
  <si>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</si>
  <si>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</si>
  <si>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</si>
  <si>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</si>
  <si>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</si>
  <si>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</si>
  <si>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</si>
  <si>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</si>
  <si>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</si>
  <si>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</si>
  <si>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</si>
  <si>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</si>
  <si>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</si>
  <si>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</si>
  <si>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</si>
  <si>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</si>
  <si>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</si>
  <si>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</si>
  <si>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</si>
  <si>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</si>
  <si>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</si>
  <si>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</si>
  <si>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</si>
  <si>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</si>
  <si>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</si>
  <si>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</si>
  <si>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</si>
  <si>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</si>
  <si>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</si>
  <si>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</si>
  <si>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</si>
  <si>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</si>
  <si>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</si>
  <si>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</si>
  <si>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</si>
  <si>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</si>
  <si>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</si>
  <si>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</si>
  <si>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</si>
  <si>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</si>
  <si>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</si>
  <si>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</si>
  <si>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</si>
  <si>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</si>
  <si>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</si>
  <si>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</si>
  <si>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</si>
  <si>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</si>
  <si>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</si>
  <si>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</si>
  <si>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</si>
  <si>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</si>
  <si>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</si>
  <si>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</si>
  <si>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</si>
  <si>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</si>
  <si>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</si>
  <si>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</si>
  <si>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</si>
  <si>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</si>
  <si>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</si>
  <si>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</si>
  <si>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</si>
  <si>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</si>
  <si>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</si>
  <si>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</si>
  <si>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</si>
  <si>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</si>
  <si>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</si>
  <si>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</si>
  <si>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</si>
  <si>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</si>
  <si>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</si>
  <si>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</si>
  <si>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</si>
  <si>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</si>
  <si>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</si>
  <si>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</si>
  <si>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</si>
  <si>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</si>
  <si>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</si>
  <si>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</si>
  <si>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</si>
  <si>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</si>
  <si>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</si>
  <si>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</si>
  <si>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</si>
  <si>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</si>
  <si>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</si>
  <si>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</si>
  <si>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</si>
  <si>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</si>
  <si>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</si>
  <si>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</si>
  <si>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</si>
  <si>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</si>
  <si>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</si>
  <si>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</si>
  <si>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</si>
  <si>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</si>
  <si>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</si>
  <si>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</si>
  <si>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</si>
  <si>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</si>
  <si>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</si>
  <si>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</si>
  <si>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</si>
  <si>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</si>
  <si>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</si>
  <si>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</si>
  <si>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</si>
  <si>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</si>
  <si>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</si>
  <si>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</si>
  <si>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</si>
  <si>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</si>
  <si>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</si>
  <si>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</si>
  <si>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</si>
  <si>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</si>
  <si>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</si>
  <si>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</si>
  <si>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</si>
  <si>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</si>
  <si>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</si>
  <si>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</si>
  <si>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</si>
  <si>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</si>
  <si>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</si>
  <si>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</si>
  <si>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</si>
  <si>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</si>
  <si>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</si>
  <si>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</si>
  <si>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</si>
  <si>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</si>
  <si>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</si>
  <si>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</si>
  <si>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</si>
  <si>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</si>
  <si>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</si>
  <si>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</si>
  <si>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</si>
  <si>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</si>
  <si>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</si>
  <si>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</si>
  <si>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</si>
  <si>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</si>
  <si>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</si>
  <si>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</si>
  <si>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</si>
  <si>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</si>
  <si>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</si>
  <si>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</si>
  <si>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</si>
  <si>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</si>
  <si>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</si>
  <si>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</si>
  <si>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</si>
  <si>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</si>
  <si>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</si>
  <si>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</si>
  <si>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</si>
  <si>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</si>
  <si>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</si>
  <si>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</si>
  <si>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</si>
  <si>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</si>
  <si>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</si>
  <si>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</si>
  <si>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</si>
  <si>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</si>
  <si>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</si>
  <si>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</si>
  <si>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</si>
  <si>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</si>
  <si>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</si>
  <si>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</si>
  <si>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</si>
  <si>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</si>
  <si>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</si>
  <si>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</si>
  <si>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</si>
  <si>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</si>
  <si>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</si>
  <si>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</si>
  <si>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</si>
  <si>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</si>
  <si>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</si>
  <si>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</si>
  <si>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</si>
  <si>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</si>
  <si>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</si>
  <si>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</si>
  <si>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</si>
  <si>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</si>
  <si>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</si>
  <si>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</si>
  <si>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</si>
  <si>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</si>
  <si>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</si>
  <si>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</si>
  <si>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</si>
  <si>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</si>
  <si>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</si>
  <si>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</si>
  <si>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</si>
  <si>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</si>
  <si>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</si>
  <si>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</si>
  <si>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</si>
  <si>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</si>
  <si>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</si>
  <si>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</si>
  <si>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</si>
  <si>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</si>
  <si>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</si>
  <si>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</si>
  <si>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</si>
  <si>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</si>
  <si>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</si>
  <si>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</si>
  <si>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</si>
  <si>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</si>
  <si>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</si>
  <si>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</si>
  <si>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</si>
  <si>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</si>
  <si>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</si>
  <si>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</si>
  <si>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</si>
  <si>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</si>
  <si>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</si>
  <si>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</si>
  <si>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</si>
  <si>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</si>
  <si>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</si>
  <si>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</si>
  <si>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</si>
  <si>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</si>
  <si>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</si>
  <si>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</si>
  <si>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</si>
  <si>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</si>
  <si>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</si>
  <si>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</si>
  <si>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</si>
  <si>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</si>
  <si>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</si>
  <si>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</si>
  <si>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</si>
  <si>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</si>
  <si>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</si>
  <si>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</si>
  <si>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</si>
  <si>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</si>
  <si>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</si>
  <si>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</si>
  <si>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</si>
  <si>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</si>
  <si>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</si>
  <si>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</si>
  <si>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</si>
  <si>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</si>
  <si>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</si>
  <si>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</si>
  <si>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</si>
  <si>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</si>
  <si>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</si>
  <si>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</si>
  <si>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</si>
  <si>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</si>
  <si>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</si>
  <si>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</si>
  <si>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</si>
  <si>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</si>
  <si>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</si>
  <si>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</si>
  <si>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</si>
  <si>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</si>
  <si>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</si>
  <si>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</si>
  <si>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</si>
  <si>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</si>
  <si>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</si>
  <si>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</si>
  <si>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</si>
  <si>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</si>
  <si>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</si>
  <si>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</si>
  <si>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</si>
  <si>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</si>
  <si>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</si>
  <si>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</si>
  <si>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</si>
  <si>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</si>
  <si>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</si>
  <si>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</si>
  <si>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</si>
  <si>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</si>
  <si>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</si>
  <si>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</si>
  <si>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</si>
  <si>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</si>
  <si>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</si>
  <si>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</si>
  <si>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</si>
  <si>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</si>
  <si>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</si>
  <si>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</si>
  <si>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</si>
  <si>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</si>
  <si>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</si>
  <si>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</si>
  <si>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</si>
  <si>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</si>
  <si>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</si>
  <si>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</si>
  <si>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</si>
  <si>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</si>
  <si>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</si>
  <si>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</si>
  <si>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</si>
  <si>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</si>
  <si>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</si>
  <si>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</si>
  <si>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</si>
  <si>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</si>
  <si>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</si>
  <si>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</si>
  <si>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</si>
  <si>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</si>
  <si>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</si>
  <si>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</si>
  <si>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</si>
  <si>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</si>
  <si>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</si>
  <si>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</si>
  <si>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</si>
  <si>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</si>
  <si>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</si>
  <si>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</si>
  <si>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</si>
  <si>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</si>
  <si>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</si>
  <si>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</si>
  <si>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</si>
  <si>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</si>
  <si>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</si>
  <si>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</si>
  <si>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</si>
  <si>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</si>
  <si>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</si>
  <si>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</si>
  <si>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</si>
  <si>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</si>
  <si>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</si>
  <si>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</si>
  <si>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</si>
  <si>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</si>
  <si>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</si>
  <si>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</si>
  <si>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</si>
  <si>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</si>
  <si>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</si>
  <si>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</si>
  <si>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</si>
  <si>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</si>
  <si>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</si>
  <si>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</si>
  <si>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</si>
  <si>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</si>
  <si>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</si>
  <si>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</si>
  <si>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</si>
  <si>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</si>
  <si>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</si>
  <si>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</si>
  <si>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</si>
  <si>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</si>
  <si>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</si>
  <si>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</si>
  <si>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</si>
  <si>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</si>
  <si>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</si>
  <si>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</si>
  <si>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</si>
  <si>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</si>
  <si>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</si>
  <si>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</si>
  <si>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</si>
  <si>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</si>
  <si>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</si>
  <si>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</si>
  <si>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</si>
  <si>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</si>
  <si>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</si>
  <si>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</si>
  <si>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</si>
  <si>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</si>
  <si>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</si>
  <si>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</si>
  <si>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</si>
  <si>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</si>
  <si>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</si>
  <si>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</si>
  <si>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</si>
  <si>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</si>
  <si>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</si>
  <si>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</si>
  <si>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</si>
  <si>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</si>
  <si>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</si>
  <si>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</si>
  <si>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</si>
  <si>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</si>
  <si>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</si>
  <si>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</si>
  <si>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</si>
  <si>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</si>
  <si>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</si>
  <si>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</si>
  <si>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</si>
  <si>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</si>
  <si>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</si>
  <si>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</si>
  <si>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</si>
  <si>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</si>
  <si>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</si>
  <si>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</si>
  <si>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</si>
  <si>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</si>
  <si>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</si>
  <si>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</si>
  <si>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</si>
  <si>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</si>
  <si>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</si>
  <si>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</si>
  <si>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</si>
  <si>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</si>
  <si>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</si>
  <si>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</si>
  <si>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</si>
  <si>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</si>
  <si>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</si>
  <si>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</si>
  <si>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</si>
  <si>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</si>
  <si>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</si>
  <si>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</si>
  <si>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</si>
  <si>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</si>
  <si>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</si>
  <si>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</si>
  <si>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</si>
  <si>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</si>
  <si>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</si>
  <si>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</si>
  <si>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</si>
  <si>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</si>
  <si>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</si>
  <si>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</si>
  <si>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</si>
  <si>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</si>
  <si>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</si>
  <si>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</si>
  <si>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</si>
  <si>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</si>
  <si>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</si>
  <si>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</si>
  <si>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</si>
  <si>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</si>
  <si>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</si>
  <si>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</si>
  <si>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</si>
  <si>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</si>
  <si>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</si>
  <si>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</si>
  <si>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</si>
  <si>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</si>
  <si>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</si>
  <si>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</si>
  <si>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</si>
  <si>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</si>
  <si>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</si>
  <si>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</si>
  <si>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</si>
  <si>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</si>
  <si>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</si>
  <si>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</si>
  <si>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</si>
  <si>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</si>
  <si>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</si>
  <si>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</si>
  <si>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</si>
  <si>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</si>
  <si>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</si>
  <si>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</si>
  <si>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</si>
  <si>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</si>
  <si>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</si>
  <si>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</si>
  <si>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</si>
  <si>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</si>
  <si>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</si>
  <si>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</si>
  <si>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</si>
  <si>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</si>
  <si>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</si>
  <si>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</si>
  <si>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</si>
  <si>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</si>
  <si>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</si>
  <si>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</si>
  <si>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</si>
  <si>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</si>
  <si>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</si>
  <si>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</si>
  <si>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</si>
  <si>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</si>
  <si>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</si>
  <si>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</si>
  <si>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</si>
  <si>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</si>
  <si>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</si>
  <si>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</si>
  <si>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</si>
  <si>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</si>
  <si>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</si>
  <si>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</si>
  <si>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</si>
  <si>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</si>
  <si>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</si>
  <si>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</si>
  <si>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</si>
  <si>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</si>
  <si>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</si>
  <si>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</si>
  <si>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</si>
  <si>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</si>
  <si>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</si>
  <si>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</si>
  <si>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</si>
  <si>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</si>
  <si>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</si>
  <si>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</si>
  <si>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</si>
  <si>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</si>
  <si>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</si>
  <si>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</si>
  <si>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</si>
  <si>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</si>
  <si>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</si>
  <si>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</si>
  <si>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</si>
  <si>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</si>
  <si>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</si>
  <si>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</si>
  <si>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</si>
  <si>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</si>
  <si>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</si>
  <si>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</si>
  <si>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</si>
  <si>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</si>
  <si>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</si>
  <si>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</si>
  <si>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</si>
  <si>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</si>
  <si>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</si>
  <si>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</si>
  <si>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</si>
  <si>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</si>
  <si>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</si>
  <si>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</si>
  <si>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</si>
  <si>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</si>
  <si>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</si>
  <si>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</si>
  <si>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</si>
  <si>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</si>
  <si>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</si>
  <si>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</si>
  <si>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</si>
  <si>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</si>
  <si>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</si>
  <si>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</si>
  <si>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</si>
  <si>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</si>
  <si>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</si>
  <si>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</si>
  <si>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</si>
  <si>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</si>
  <si>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</si>
  <si>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</si>
  <si>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</si>
  <si>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</si>
  <si>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</si>
  <si>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</si>
  <si>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</si>
  <si>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</si>
  <si>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</si>
  <si>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</si>
  <si>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</si>
  <si>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</si>
  <si>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</si>
  <si>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</si>
  <si>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</si>
  <si>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</si>
  <si>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</si>
  <si>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</si>
  <si>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</si>
  <si>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</si>
  <si>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</si>
  <si>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</si>
  <si>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</si>
  <si>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</si>
  <si>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</si>
  <si>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</si>
  <si>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</si>
  <si>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</si>
  <si>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</si>
  <si>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</si>
  <si>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</si>
  <si>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</si>
  <si>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</si>
  <si>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</si>
  <si>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</si>
  <si>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</si>
  <si>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</si>
  <si>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</si>
  <si>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</si>
  <si>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</si>
  <si>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</si>
  <si>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</si>
  <si>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</si>
  <si>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</si>
  <si>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</si>
  <si>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</si>
  <si>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</si>
  <si>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</si>
  <si>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</si>
  <si>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</si>
  <si>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</si>
  <si>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</si>
  <si>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</si>
  <si>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</si>
  <si>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</si>
  <si>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</si>
  <si>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</si>
  <si>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</si>
  <si>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</si>
  <si>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</si>
  <si>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</si>
  <si>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</si>
  <si>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</si>
  <si>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</si>
  <si>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</si>
  <si>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</si>
  <si>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</si>
  <si>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</si>
  <si>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</si>
  <si>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</si>
  <si>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</si>
  <si>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</si>
  <si>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</si>
  <si>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</si>
  <si>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</si>
  <si>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</si>
  <si>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</si>
  <si>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</si>
  <si>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</si>
  <si>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</si>
  <si>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</si>
  <si>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</si>
  <si>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</si>
  <si>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</si>
  <si>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</si>
  <si>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</si>
  <si>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</si>
  <si>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</si>
  <si>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</si>
  <si>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</si>
  <si>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</si>
  <si>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</si>
  <si>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</si>
  <si>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</si>
  <si>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</si>
  <si>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</si>
  <si>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</si>
  <si>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</si>
  <si>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</si>
  <si>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</si>
  <si>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</si>
  <si>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</si>
  <si>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</si>
  <si>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</si>
  <si>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</si>
  <si>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</si>
  <si>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</si>
  <si>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</si>
  <si>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</si>
  <si>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</si>
  <si>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</si>
  <si>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</si>
  <si>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</si>
  <si>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</si>
  <si>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</si>
  <si>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</si>
  <si>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</si>
  <si>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</si>
  <si>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</si>
  <si>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</si>
  <si>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</si>
  <si>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</si>
  <si>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</si>
  <si>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</si>
  <si>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</si>
  <si>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</si>
  <si>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</si>
  <si>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</si>
  <si>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</si>
  <si>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</si>
  <si>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</si>
  <si>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</si>
  <si>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</si>
  <si>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</si>
  <si>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</si>
  <si>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</si>
  <si>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</si>
  <si>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</si>
  <si>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</si>
  <si>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</si>
  <si>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</si>
  <si>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</si>
  <si>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</si>
  <si>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</si>
  <si>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</si>
  <si>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</si>
  <si>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</si>
  <si>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</si>
  <si>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</si>
  <si>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</si>
  <si>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</si>
  <si>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</si>
  <si>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</si>
  <si>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</si>
  <si>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</si>
  <si>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</si>
  <si>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</si>
  <si>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</si>
  <si>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</si>
  <si>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</si>
  <si>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</si>
  <si>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</si>
  <si>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</si>
  <si>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</si>
  <si>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</si>
  <si>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</si>
  <si>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</si>
  <si>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</si>
  <si>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</si>
  <si>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</si>
  <si>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</si>
  <si>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</si>
  <si>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</si>
  <si>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</si>
  <si>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</si>
  <si>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</si>
  <si>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</si>
  <si>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</si>
  <si>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</si>
  <si>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</si>
  <si>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</si>
  <si>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</si>
  <si>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</si>
  <si>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</si>
  <si>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</si>
  <si>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</si>
  <si>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</si>
  <si>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</si>
  <si>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</si>
  <si>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</si>
  <si>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</si>
  <si>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</si>
  <si>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</si>
  <si>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</si>
  <si>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</si>
  <si>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</si>
  <si>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</si>
  <si>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</si>
  <si>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</si>
  <si>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</si>
  <si>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</si>
  <si>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</si>
  <si>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</si>
  <si>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</si>
  <si>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</si>
  <si>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</si>
  <si>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</si>
  <si>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</si>
  <si>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</si>
  <si>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</si>
  <si>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</si>
  <si>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</si>
  <si>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</si>
  <si>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</si>
  <si>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</si>
  <si>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</si>
  <si>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</si>
  <si>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</si>
  <si>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</si>
  <si>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</si>
  <si>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</si>
  <si>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</si>
  <si>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</si>
  <si>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</si>
  <si>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</si>
  <si>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</si>
  <si>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</si>
  <si>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</si>
  <si>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</si>
  <si>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</si>
  <si>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</si>
  <si>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</si>
  <si>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</si>
  <si>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</si>
  <si>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</si>
  <si>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</si>
  <si>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</si>
  <si>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</si>
  <si>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</si>
  <si>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</si>
  <si>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</si>
  <si>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</si>
  <si>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</si>
  <si>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</si>
  <si>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</si>
  <si>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</si>
  <si>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</si>
  <si>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</si>
  <si>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</si>
  <si>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</si>
  <si>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</si>
  <si>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</si>
  <si>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</si>
  <si>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</si>
  <si>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</si>
  <si>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</si>
  <si>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</si>
  <si>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</si>
  <si>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</si>
  <si>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</si>
  <si>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</si>
  <si>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</si>
  <si>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</si>
  <si>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</si>
  <si>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</si>
  <si>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</si>
  <si>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</si>
  <si>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</si>
  <si>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</si>
  <si>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</si>
  <si>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</si>
  <si>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</si>
  <si>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</si>
  <si>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</si>
  <si>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</si>
  <si>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</si>
  <si>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</si>
  <si>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</si>
  <si>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</si>
  <si>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</si>
  <si>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</si>
  <si>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</si>
  <si>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</si>
  <si>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</si>
  <si>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</si>
  <si>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</si>
  <si>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</si>
  <si>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</si>
  <si>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</si>
  <si>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</si>
  <si>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</si>
  <si>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</si>
  <si>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</si>
  <si>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</si>
  <si>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</si>
  <si>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</si>
  <si>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</si>
  <si>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</si>
  <si>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</si>
  <si>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</si>
  <si>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</si>
  <si>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</si>
  <si>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</si>
  <si>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</si>
  <si>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</si>
  <si>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</si>
  <si>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</si>
  <si>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</si>
  <si>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</si>
  <si>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</si>
  <si>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</si>
  <si>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</si>
  <si>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</si>
  <si>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</si>
  <si>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</si>
  <si>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</si>
  <si>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</si>
  <si>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</si>
  <si>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</si>
  <si>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</si>
  <si>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</si>
  <si>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</si>
  <si>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</si>
  <si>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</si>
  <si>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</si>
  <si>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</si>
  <si>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</si>
  <si>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</si>
  <si>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</si>
  <si>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</si>
  <si>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</si>
  <si>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</si>
  <si>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</si>
  <si>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</si>
  <si>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</si>
  <si>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</si>
  <si>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</si>
  <si>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</si>
  <si>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</si>
  <si>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</si>
  <si>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</si>
  <si>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</si>
  <si>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</si>
  <si>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</si>
  <si>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</si>
  <si>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</si>
  <si>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</si>
  <si>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</si>
  <si>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</si>
  <si>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</si>
  <si>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</si>
  <si>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</si>
  <si>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</si>
  <si>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</si>
  <si>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</si>
  <si>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</si>
  <si>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</si>
  <si>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</si>
  <si>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</si>
  <si>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</si>
  <si>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</si>
  <si>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</si>
  <si>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</si>
  <si>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</si>
  <si>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</si>
  <si>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</si>
  <si>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</si>
  <si>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</si>
  <si>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</si>
  <si>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</si>
  <si>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</si>
  <si>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</si>
  <si>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</si>
  <si>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</si>
  <si>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</si>
  <si>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</si>
  <si>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</si>
  <si>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</si>
  <si>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</si>
  <si>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</si>
  <si>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</si>
  <si>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</si>
  <si>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</si>
  <si>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</si>
  <si>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</si>
  <si>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</si>
  <si>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</si>
  <si>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</si>
  <si>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</si>
  <si>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</si>
  <si>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</si>
  <si>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</si>
  <si>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</si>
  <si>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</si>
  <si>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</si>
  <si>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</si>
  <si>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</si>
  <si>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</si>
  <si>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</si>
  <si>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</si>
  <si>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</si>
  <si>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</si>
  <si>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</si>
  <si>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</si>
  <si>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</si>
  <si>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</si>
  <si>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</si>
  <si>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</si>
  <si>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</si>
  <si>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</si>
  <si>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</si>
  <si>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</si>
  <si>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</si>
  <si>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</si>
  <si>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</si>
  <si>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</si>
  <si>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</si>
  <si>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</si>
  <si>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</si>
  <si>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</si>
  <si>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</si>
  <si>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</si>
  <si>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</si>
  <si>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</si>
  <si>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</si>
  <si>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</si>
  <si>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</si>
  <si>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</si>
  <si>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</si>
  <si>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</si>
  <si>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</si>
  <si>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</si>
  <si>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</si>
  <si>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</si>
  <si>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</si>
  <si>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</si>
  <si>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</si>
  <si>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</si>
  <si>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</si>
  <si>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</si>
  <si>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</si>
  <si>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</si>
  <si>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</si>
  <si>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</si>
  <si>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</si>
  <si>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</si>
  <si>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</si>
  <si>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</si>
  <si>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</si>
  <si>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</si>
  <si>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</si>
  <si>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</si>
  <si>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</si>
  <si>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</si>
  <si>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</si>
  <si>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</si>
  <si>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</si>
  <si>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</si>
  <si>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</si>
  <si>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</si>
  <si>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</si>
  <si>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</si>
  <si>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</si>
  <si>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</si>
  <si>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</si>
  <si>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</si>
  <si>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</si>
  <si>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</si>
  <si>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</si>
  <si>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</si>
  <si>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</si>
  <si>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</si>
  <si>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</si>
  <si>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</si>
  <si>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</si>
  <si>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</si>
  <si>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</si>
  <si>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</si>
  <si>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</si>
  <si>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</si>
  <si>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</si>
  <si>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</si>
  <si>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</si>
  <si>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</si>
  <si>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</si>
  <si>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</si>
  <si>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</si>
  <si>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</si>
  <si>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</si>
  <si>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</si>
  <si>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</si>
  <si>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</si>
  <si>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</si>
  <si>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</si>
  <si>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</si>
  <si>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</si>
  <si>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</si>
  <si>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</si>
  <si>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</si>
  <si>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</si>
  <si>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</si>
  <si>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</si>
  <si>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</si>
  <si>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</si>
  <si>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</si>
  <si>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</si>
  <si>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</si>
  <si>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</si>
  <si>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</si>
  <si>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</si>
  <si>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</si>
  <si>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</si>
  <si>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</si>
  <si>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</si>
  <si>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</si>
  <si>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</si>
  <si>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</si>
  <si>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</si>
  <si>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</si>
  <si>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</si>
  <si>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</si>
  <si>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</si>
  <si>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</si>
  <si>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</si>
  <si>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</si>
  <si>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</si>
  <si>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</si>
  <si>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</si>
  <si>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</si>
  <si>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</si>
  <si>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</si>
  <si>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</si>
  <si>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</si>
  <si>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</si>
  <si>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</si>
  <si>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</si>
  <si>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</si>
  <si>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</si>
  <si>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</si>
  <si>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</si>
  <si>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</si>
  <si>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</si>
  <si>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</si>
  <si>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</si>
  <si>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</si>
  <si>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</si>
  <si>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</si>
  <si>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</si>
  <si>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</si>
  <si>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</si>
  <si>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</si>
  <si>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</si>
  <si>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</si>
  <si>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</si>
  <si>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</si>
  <si>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</si>
  <si>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</si>
  <si>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</si>
  <si>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</si>
  <si>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</si>
  <si>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</si>
  <si>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</si>
  <si>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</si>
  <si>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</si>
  <si>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</si>
  <si>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</si>
  <si>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</si>
  <si>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</si>
  <si>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</si>
  <si>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</si>
  <si>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</si>
  <si>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</si>
  <si>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</si>
  <si>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</si>
  <si>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</si>
  <si>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</si>
  <si>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</si>
  <si>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</si>
  <si>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</si>
  <si>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</si>
  <si>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</si>
  <si>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</si>
  <si>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</si>
  <si>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</si>
  <si>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</si>
  <si>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</si>
  <si>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</si>
  <si>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</si>
  <si>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</si>
  <si>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</si>
  <si>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</si>
  <si>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</si>
  <si>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</si>
  <si>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</si>
  <si>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</si>
  <si>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</si>
  <si>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</si>
  <si>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</si>
  <si>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</si>
  <si>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</si>
  <si>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</si>
  <si>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</si>
  <si>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</si>
  <si>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</si>
  <si>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</si>
  <si>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</si>
  <si>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</si>
  <si>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</si>
  <si>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</si>
  <si>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</si>
  <si>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</si>
  <si>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</si>
  <si>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</si>
  <si>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</si>
  <si>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</si>
  <si>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</si>
  <si>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</si>
  <si>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</si>
  <si>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</si>
  <si>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</si>
  <si>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</si>
  <si>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</si>
  <si>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</si>
  <si>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</si>
  <si>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</si>
  <si>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</si>
  <si>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</si>
  <si>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</si>
  <si>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</si>
  <si>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</si>
  <si>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</si>
  <si>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</si>
  <si>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</si>
  <si>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</si>
  <si>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</si>
  <si>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</si>
  <si>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</si>
  <si>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</si>
  <si>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</si>
  <si>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</si>
  <si>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</si>
  <si>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</si>
  <si>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</si>
  <si>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</si>
  <si>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</si>
  <si>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</si>
  <si>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</si>
  <si>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</si>
  <si>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</si>
  <si>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</si>
  <si>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</si>
  <si>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</si>
  <si>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</si>
  <si>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</si>
  <si>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</si>
  <si>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</si>
  <si>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</si>
  <si>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</si>
  <si>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</si>
  <si>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</si>
  <si>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</si>
  <si>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</si>
  <si>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</si>
  <si>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</si>
  <si>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</si>
  <si>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</si>
  <si>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</si>
  <si>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</si>
  <si>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</si>
  <si>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</si>
  <si>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</si>
  <si>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</si>
  <si>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</si>
  <si>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</si>
  <si>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</si>
  <si>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</si>
  <si>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</si>
  <si>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</si>
  <si>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</si>
  <si>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</si>
  <si>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</si>
  <si>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</si>
  <si>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</si>
  <si>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</si>
  <si>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</si>
  <si>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</si>
  <si>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</si>
  <si>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</si>
  <si>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</si>
  <si>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</si>
  <si>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</si>
  <si>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</si>
  <si>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</si>
  <si>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</si>
  <si>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</si>
  <si>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</si>
  <si>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</si>
  <si>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</si>
  <si>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</si>
  <si>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</si>
  <si>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</si>
  <si>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</si>
  <si>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</si>
  <si>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</si>
  <si>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</si>
  <si>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</si>
  <si>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</si>
  <si>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</si>
  <si>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</si>
  <si>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</si>
  <si>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</si>
  <si>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</si>
  <si>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</si>
  <si>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</si>
  <si>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</si>
  <si>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</si>
  <si>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</si>
  <si>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</si>
  <si>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</si>
  <si>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</si>
  <si>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</si>
  <si>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</si>
  <si>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</si>
  <si>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</si>
  <si>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</si>
  <si>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</si>
  <si>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</si>
  <si>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</si>
  <si>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</si>
  <si>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</si>
  <si>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</si>
  <si>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</si>
  <si>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</si>
  <si>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</si>
  <si>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</si>
  <si>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</si>
  <si>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</si>
  <si>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</si>
  <si>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</si>
  <si>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</si>
  <si>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</si>
  <si>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</si>
  <si>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</si>
  <si>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</si>
  <si>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</si>
  <si>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</si>
  <si>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</si>
  <si>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</si>
  <si>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</si>
  <si>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</si>
  <si>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</si>
  <si>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</si>
  <si>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</si>
  <si>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</si>
  <si>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</si>
  <si>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</si>
  <si>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</si>
  <si>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</si>
  <si>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</si>
  <si>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</si>
  <si>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</si>
  <si>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</si>
  <si>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</si>
  <si>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</si>
  <si>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</si>
  <si>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</si>
  <si>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</si>
  <si>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</si>
  <si>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</si>
  <si>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</si>
  <si>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</si>
  <si>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</si>
  <si>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</si>
  <si>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</si>
  <si>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</si>
  <si>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</si>
  <si>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</si>
  <si>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</si>
  <si>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</si>
  <si>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</si>
  <si>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</si>
  <si>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</si>
  <si>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</si>
  <si>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</si>
  <si>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</si>
  <si>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</si>
  <si>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</si>
  <si>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</si>
  <si>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</si>
  <si>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</si>
  <si>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</si>
  <si>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</si>
  <si>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</si>
  <si>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</si>
  <si>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</si>
  <si>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</si>
  <si>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</si>
  <si>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</si>
  <si>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</si>
  <si>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</si>
  <si>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</si>
  <si>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</si>
  <si>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</si>
  <si>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</si>
  <si>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</si>
  <si>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</si>
  <si>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</si>
  <si>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</si>
  <si>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</si>
  <si>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</si>
  <si>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</si>
  <si>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</si>
  <si>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</si>
  <si>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</si>
  <si>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</si>
  <si>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</si>
  <si>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</si>
  <si>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</si>
  <si>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</si>
  <si>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</si>
  <si>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</si>
  <si>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</si>
  <si>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</si>
  <si>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</si>
  <si>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</si>
  <si>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</si>
  <si>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</si>
  <si>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</si>
  <si>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</si>
  <si>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</si>
  <si>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</si>
  <si>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</si>
  <si>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</si>
  <si>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</si>
  <si>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</si>
  <si>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</si>
  <si>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</si>
  <si>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</si>
  <si>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</si>
  <si>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</si>
  <si>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</si>
  <si>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</si>
  <si>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</si>
  <si>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</si>
  <si>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</si>
  <si>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</si>
  <si>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</si>
  <si>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</si>
  <si>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</si>
  <si>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</si>
  <si>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</si>
  <si>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</si>
  <si>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</si>
  <si>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</si>
  <si>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</si>
  <si>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</si>
  <si>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</si>
  <si>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</si>
  <si>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</si>
  <si>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</si>
  <si>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</si>
  <si>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</si>
  <si>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</si>
  <si>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</si>
  <si>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</si>
  <si>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</si>
  <si>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</si>
  <si>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</si>
  <si>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</si>
  <si>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</si>
  <si>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</si>
  <si>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</si>
  <si>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</si>
  <si>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</si>
  <si>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</si>
  <si>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</si>
  <si>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</si>
  <si>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</si>
  <si>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</si>
  <si>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</si>
  <si>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</si>
  <si>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</si>
  <si>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</si>
  <si>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</si>
  <si>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</si>
  <si>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</si>
  <si>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</si>
  <si>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</si>
  <si>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</si>
  <si>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</si>
  <si>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</si>
  <si>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</si>
  <si>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</si>
  <si>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</si>
  <si>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</si>
  <si>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</si>
  <si>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</si>
  <si>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</si>
  <si>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</si>
  <si>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</si>
  <si>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</si>
  <si>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</si>
  <si>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</si>
  <si>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</si>
  <si>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</si>
  <si>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</si>
  <si>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</si>
  <si>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</si>
  <si>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</si>
  <si>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</si>
  <si>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</si>
  <si>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</si>
  <si>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</si>
  <si>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</si>
  <si>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</si>
  <si>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</si>
  <si>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</si>
  <si>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</si>
  <si>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</si>
  <si>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</si>
  <si>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</si>
  <si>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</si>
  <si>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</si>
  <si>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</si>
  <si>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</si>
  <si>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</si>
  <si>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</si>
  <si>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</si>
  <si>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</si>
  <si>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</si>
  <si>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</si>
  <si>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</si>
  <si>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</si>
  <si>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</si>
  <si>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</si>
  <si>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</si>
  <si>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</si>
  <si>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</si>
  <si>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</si>
  <si>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</si>
  <si>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</si>
  <si>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</si>
  <si>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</si>
  <si>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</si>
  <si>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</si>
  <si>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</si>
  <si>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</si>
  <si>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</si>
  <si>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</si>
  <si>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</si>
  <si>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</si>
  <si>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</si>
  <si>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</si>
  <si>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</si>
  <si>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</si>
  <si>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</si>
  <si>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</si>
  <si>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</si>
  <si>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</si>
  <si>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</si>
  <si>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</si>
  <si>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</si>
  <si>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</si>
  <si>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</si>
  <si>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</si>
  <si>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</si>
  <si>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</si>
  <si>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</si>
  <si>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</si>
  <si>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</si>
  <si>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</si>
  <si>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</si>
  <si>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</si>
  <si>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</si>
  <si>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</si>
  <si>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</si>
  <si>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</si>
  <si>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</si>
  <si>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</si>
  <si>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</si>
  <si>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</si>
  <si>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</si>
  <si>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</si>
  <si>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</si>
  <si>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</si>
  <si>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</si>
  <si>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</si>
  <si>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</si>
  <si>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</si>
  <si>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</si>
  <si>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</si>
  <si>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</si>
  <si>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</si>
  <si>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</si>
  <si>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</si>
  <si>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</si>
  <si>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</si>
  <si>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</si>
  <si>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</si>
  <si>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</si>
  <si>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</si>
  <si>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</si>
  <si>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</si>
  <si>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</si>
  <si>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</si>
  <si>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</si>
  <si>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</si>
  <si>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</si>
  <si>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</si>
  <si>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</si>
  <si>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</si>
  <si>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</si>
  <si>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</si>
  <si>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</si>
  <si>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</si>
  <si>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</si>
  <si>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</si>
  <si>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</si>
  <si>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</si>
  <si>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</si>
  <si>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</si>
  <si>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</si>
  <si>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</si>
  <si>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</si>
  <si>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</si>
  <si>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</si>
  <si>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</si>
  <si>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</si>
  <si>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</si>
  <si>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</si>
  <si>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</si>
  <si>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</si>
  <si>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</si>
  <si>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</si>
  <si>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</si>
  <si>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</si>
  <si>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</si>
  <si>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</si>
  <si>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</si>
  <si>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</si>
  <si>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</si>
  <si>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</si>
  <si>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</si>
  <si>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</si>
  <si>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</si>
  <si>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</si>
  <si>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</si>
  <si>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</si>
  <si>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</si>
  <si>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</si>
  <si>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</si>
  <si>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</si>
  <si>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</si>
  <si>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</si>
  <si>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</si>
  <si>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</si>
  <si>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</si>
  <si>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</si>
  <si>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</si>
  <si>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</si>
  <si>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</si>
  <si>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</si>
  <si>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</si>
  <si>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</si>
  <si>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</si>
  <si>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</si>
  <si>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</si>
  <si>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</si>
  <si>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</si>
  <si>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</si>
  <si>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</si>
  <si>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</si>
  <si>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</si>
  <si>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</si>
  <si>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</si>
  <si>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</si>
  <si>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</si>
  <si>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</si>
  <si>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</si>
  <si>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</si>
  <si>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</si>
  <si>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</si>
  <si>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</si>
  <si>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</si>
  <si>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</si>
  <si>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</si>
  <si>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</si>
  <si>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</si>
  <si>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</si>
  <si>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</si>
  <si>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</si>
  <si>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</si>
  <si>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</si>
  <si>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</si>
  <si>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</si>
  <si>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</si>
  <si>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</si>
  <si>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</si>
  <si>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</si>
  <si>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</si>
  <si>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</si>
  <si>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</si>
  <si>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</si>
  <si>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</si>
  <si>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</si>
  <si>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</si>
  <si>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</si>
  <si>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</si>
  <si>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</si>
  <si>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</si>
  <si>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</si>
  <si>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</si>
  <si>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</si>
  <si>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</si>
  <si>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</si>
  <si>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</si>
  <si>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</si>
  <si>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</si>
  <si>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</si>
  <si>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</si>
  <si>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</si>
  <si>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</si>
  <si>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</si>
  <si>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</si>
  <si>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</si>
  <si>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</si>
  <si>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</si>
  <si>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</si>
  <si>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</si>
  <si>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</si>
  <si>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</si>
  <si>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</si>
  <si>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</si>
  <si>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</si>
  <si>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</si>
  <si>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</si>
  <si>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</si>
  <si>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</si>
  <si>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</si>
  <si>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</si>
  <si>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</si>
  <si>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</si>
  <si>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</si>
  <si>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</si>
  <si>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</si>
  <si>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</si>
  <si>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</si>
  <si>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</si>
  <si>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</si>
  <si>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</si>
  <si>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</si>
  <si>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</si>
  <si>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</si>
  <si>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</si>
  <si>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</si>
  <si>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</si>
  <si>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</si>
  <si>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</si>
  <si>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</si>
  <si>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</si>
  <si>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</si>
  <si>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</si>
  <si>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</si>
  <si>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</si>
  <si>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</si>
  <si>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</si>
  <si>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</si>
  <si>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</si>
  <si>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</si>
  <si>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</si>
  <si>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</si>
  <si>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</si>
  <si>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</si>
  <si>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</si>
  <si>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</si>
  <si>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</si>
  <si>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</si>
  <si>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</si>
  <si>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</si>
  <si>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</si>
  <si>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</si>
  <si>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</si>
  <si>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</si>
  <si>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</si>
  <si>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</si>
  <si>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</si>
  <si>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</si>
  <si>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</si>
  <si>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</si>
  <si>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</si>
  <si>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</si>
  <si>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</si>
  <si>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</si>
  <si>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</si>
  <si>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</si>
  <si>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</si>
  <si>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</si>
  <si>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</si>
  <si>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</si>
  <si>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</si>
  <si>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</si>
  <si>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</si>
  <si>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</si>
  <si>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</si>
  <si>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</si>
  <si>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</si>
  <si>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</si>
  <si>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</si>
  <si>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</si>
  <si>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</si>
  <si>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</si>
  <si>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</si>
  <si>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</si>
  <si>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</si>
  <si>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</si>
  <si>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</si>
  <si>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</si>
  <si>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</si>
  <si>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</si>
  <si>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</si>
  <si>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</si>
  <si>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</si>
  <si>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</si>
  <si>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</si>
  <si>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</si>
  <si>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</si>
  <si>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</si>
  <si>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</si>
  <si>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</si>
  <si>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</si>
  <si>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</si>
  <si>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</si>
  <si>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</si>
  <si>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</si>
  <si>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</si>
  <si>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</si>
  <si>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</si>
  <si>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</si>
  <si>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</si>
  <si>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</si>
  <si>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</si>
  <si>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</si>
  <si>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</si>
  <si>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</si>
  <si>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</si>
  <si>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</si>
  <si>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</si>
  <si>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</si>
  <si>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</si>
  <si>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</si>
  <si>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</si>
  <si>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</si>
  <si>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</si>
  <si>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</si>
  <si>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</si>
  <si>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</si>
  <si>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</si>
  <si>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</si>
  <si>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</si>
  <si>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</si>
  <si>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</si>
  <si>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</si>
  <si>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</si>
  <si>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</si>
  <si>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</si>
  <si>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</si>
  <si>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</si>
  <si>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</si>
  <si>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</si>
  <si>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</si>
  <si>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</si>
  <si>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</si>
  <si>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</si>
  <si>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</si>
  <si>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</si>
  <si>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</si>
  <si>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</si>
  <si>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</si>
  <si>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</si>
  <si>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</si>
  <si>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</si>
  <si>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</si>
  <si>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</si>
  <si>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</si>
  <si>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</si>
  <si>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</si>
  <si>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</si>
  <si>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</si>
  <si>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</si>
  <si>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</si>
  <si>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</si>
  <si>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</si>
  <si>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</si>
  <si>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</si>
  <si>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</si>
  <si>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</si>
  <si>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</si>
  <si>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</si>
  <si>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</si>
  <si>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</si>
  <si>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</si>
  <si>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</si>
  <si>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</si>
  <si>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</si>
  <si>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</si>
  <si>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</si>
  <si>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</si>
  <si>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</si>
  <si>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</si>
  <si>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</si>
  <si>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</si>
  <si>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</si>
  <si>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</si>
  <si>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</si>
  <si>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</si>
  <si>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</si>
  <si>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</si>
  <si>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</si>
  <si>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</si>
  <si>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</si>
  <si>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</si>
  <si>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</si>
  <si>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</si>
  <si>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</si>
  <si>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</si>
  <si>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</si>
  <si>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</si>
  <si>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</si>
  <si>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</si>
  <si>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</si>
  <si>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</si>
  <si>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</si>
  <si>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</si>
  <si>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</si>
  <si>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</si>
  <si>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</si>
  <si>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</si>
  <si>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</si>
  <si>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</si>
  <si>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</si>
  <si>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</si>
  <si>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</si>
  <si>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</si>
  <si>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</si>
  <si>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</si>
  <si>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</si>
  <si>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</si>
  <si>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</si>
  <si>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</si>
  <si>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</si>
  <si>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</si>
  <si>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</si>
  <si>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</si>
  <si>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</si>
  <si>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</si>
  <si>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</si>
  <si>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</si>
  <si>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</si>
  <si>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</si>
  <si>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</si>
  <si>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</si>
  <si>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</si>
  <si>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</si>
  <si>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</si>
  <si>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</si>
  <si>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</si>
  <si>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</si>
  <si>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</si>
  <si>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</si>
  <si>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</si>
  <si>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</si>
  <si>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</si>
  <si>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</si>
  <si>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</si>
  <si>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</si>
  <si>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</si>
  <si>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</si>
  <si>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</si>
  <si>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</si>
  <si>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</si>
  <si>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</si>
  <si>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</si>
  <si>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</si>
  <si>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</si>
  <si>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</si>
  <si>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</si>
  <si>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</si>
  <si>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</si>
  <si>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</si>
  <si>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</si>
  <si>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</si>
  <si>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</si>
  <si>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</si>
  <si>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</si>
  <si>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</si>
  <si>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</si>
  <si>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</si>
  <si>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</si>
  <si>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</si>
  <si>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</si>
  <si>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</si>
  <si>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</si>
  <si>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</si>
  <si>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</si>
  <si>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</si>
  <si>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</si>
  <si>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</si>
  <si>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</si>
  <si>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</si>
  <si>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</si>
  <si>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</si>
  <si>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</si>
  <si>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</si>
  <si>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</si>
  <si>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</si>
  <si>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</si>
  <si>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</si>
  <si>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</si>
  <si>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</si>
  <si>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</si>
  <si>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</si>
  <si>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</si>
  <si>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</si>
  <si>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</si>
  <si>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</si>
  <si>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</si>
  <si>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</si>
  <si>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</si>
  <si>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</si>
  <si>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</si>
  <si>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</si>
  <si>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</si>
  <si>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</si>
  <si>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</si>
  <si>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</si>
  <si>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</si>
  <si>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</si>
  <si>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</si>
  <si>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</si>
  <si>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</si>
  <si>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</si>
  <si>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</si>
  <si>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</si>
  <si>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</si>
  <si>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</si>
  <si>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</si>
  <si>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</si>
  <si>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</si>
  <si>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</si>
  <si>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</si>
  <si>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</si>
  <si>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</si>
  <si>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</si>
  <si>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</si>
  <si>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</si>
  <si>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</si>
  <si>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</si>
  <si>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</si>
  <si>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</si>
  <si>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</si>
  <si>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</si>
  <si>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</si>
  <si>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</si>
  <si>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</si>
  <si>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</si>
  <si>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</si>
  <si>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</si>
  <si>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</si>
  <si>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</si>
  <si>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</si>
  <si>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</si>
  <si>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</si>
  <si>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</si>
  <si>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</si>
  <si>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</si>
  <si>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</si>
  <si>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</si>
  <si>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</si>
  <si>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</si>
  <si>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</si>
  <si>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</si>
  <si>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</si>
  <si>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</si>
  <si>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</si>
  <si>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</si>
  <si>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</si>
  <si>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</si>
  <si>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</si>
  <si>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</si>
  <si>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</si>
  <si>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</si>
  <si>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</si>
  <si>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</si>
  <si>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</si>
  <si>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</si>
  <si>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</si>
  <si>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</si>
  <si>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</si>
  <si>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</si>
  <si>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</si>
  <si>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</si>
  <si>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</si>
  <si>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</si>
  <si>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</si>
  <si>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</si>
  <si>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</si>
  <si>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</si>
  <si>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</si>
  <si>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</si>
  <si>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</si>
  <si>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</si>
  <si>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</si>
  <si>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</si>
  <si>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</si>
  <si>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</si>
  <si>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</si>
  <si>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</si>
  <si>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</si>
  <si>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</si>
  <si>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</si>
  <si>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</si>
  <si>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</si>
  <si>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</si>
  <si>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</si>
  <si>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</si>
  <si>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</si>
  <si>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</si>
  <si>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</si>
  <si>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</si>
  <si>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</si>
  <si>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</si>
  <si>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</si>
  <si>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</si>
  <si>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</si>
  <si>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</si>
  <si>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</si>
  <si>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</si>
  <si>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</si>
  <si>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</si>
  <si>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</si>
  <si>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</si>
  <si>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</si>
  <si>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</si>
  <si>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</si>
  <si>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</si>
  <si>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</si>
  <si>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</si>
  <si>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</si>
  <si>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</si>
  <si>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</si>
  <si>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</si>
  <si>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</si>
  <si>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</si>
  <si>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</si>
  <si>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</si>
  <si>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</si>
  <si>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</si>
  <si>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</si>
  <si>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</si>
  <si>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</si>
  <si>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</si>
  <si>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</si>
  <si>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</si>
  <si>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</si>
  <si>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</si>
  <si>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</si>
  <si>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</si>
  <si>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</si>
  <si>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</si>
  <si>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</si>
  <si>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</si>
  <si>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</si>
  <si>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</si>
  <si>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</si>
  <si>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</si>
  <si>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</si>
  <si>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</si>
  <si>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</si>
  <si>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</si>
  <si>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</si>
  <si>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</si>
  <si>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</si>
  <si>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</si>
  <si>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</si>
  <si>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</si>
  <si>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</si>
  <si>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</si>
  <si>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</si>
  <si>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</si>
  <si>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</si>
  <si>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</si>
  <si>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</si>
  <si>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</si>
  <si>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</si>
  <si>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</si>
  <si>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</si>
  <si>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</si>
  <si>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</si>
  <si>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</si>
  <si>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</si>
  <si>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</si>
  <si>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</si>
  <si>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</si>
  <si>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</si>
  <si>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</si>
  <si>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</si>
  <si>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</si>
  <si>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</si>
  <si>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</si>
  <si>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</si>
  <si>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</si>
  <si>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</si>
  <si>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</si>
  <si>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</si>
  <si>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</si>
  <si>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</si>
  <si>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</si>
  <si>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</si>
  <si>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</si>
  <si>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</si>
  <si>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</si>
  <si>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</si>
  <si>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</si>
  <si>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</si>
  <si>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</si>
  <si>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</si>
  <si>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</si>
  <si>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</si>
  <si>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</si>
  <si>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</si>
  <si>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</si>
  <si>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</si>
  <si>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</si>
  <si>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</si>
  <si>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</si>
  <si>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</si>
  <si>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</si>
  <si>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</si>
  <si>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</si>
  <si>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</si>
  <si>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</si>
  <si>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</si>
  <si>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</si>
  <si>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</si>
  <si>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</si>
  <si>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</si>
  <si>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</si>
  <si>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</si>
  <si>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</si>
  <si>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</si>
  <si>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</si>
  <si>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</si>
  <si>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</si>
  <si>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</si>
  <si>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</si>
  <si>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</si>
  <si>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</si>
  <si>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</si>
  <si>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</si>
  <si>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</si>
  <si>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</si>
  <si>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</si>
  <si>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</si>
  <si>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</si>
  <si>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</si>
  <si>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</si>
  <si>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</si>
  <si>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</si>
  <si>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</si>
  <si>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</si>
  <si>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</si>
  <si>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</si>
  <si>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</si>
  <si>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</si>
  <si>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</si>
  <si>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</si>
  <si>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</si>
  <si>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</si>
  <si>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</si>
  <si>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</si>
  <si>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</si>
  <si>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</si>
  <si>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</si>
  <si>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</si>
  <si>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</si>
  <si>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</si>
  <si>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</si>
  <si>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</si>
  <si>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</si>
  <si>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</si>
  <si>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</si>
  <si>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</si>
  <si>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</si>
  <si>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</si>
  <si>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</si>
  <si>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</si>
  <si>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</si>
  <si>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</si>
  <si>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</si>
  <si>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</si>
  <si>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</si>
  <si>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</si>
  <si>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</si>
  <si>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</si>
  <si>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</si>
  <si>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</si>
  <si>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</si>
  <si>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</si>
  <si>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</si>
  <si>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</si>
  <si>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</si>
  <si>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</si>
  <si>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</si>
  <si>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</si>
  <si>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</si>
  <si>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</si>
  <si>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</si>
  <si>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</si>
  <si>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</si>
  <si>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</si>
  <si>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</si>
  <si>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</si>
  <si>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</si>
  <si>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</si>
  <si>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</si>
  <si>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</si>
  <si>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</si>
  <si>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</si>
  <si>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</si>
  <si>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</si>
  <si>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</si>
  <si>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</si>
  <si>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</si>
  <si>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</si>
  <si>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</si>
  <si>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</si>
  <si>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</si>
  <si>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</si>
  <si>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</si>
  <si>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</si>
  <si>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</si>
  <si>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</si>
  <si>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</si>
  <si>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</si>
  <si>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</si>
  <si>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</si>
  <si>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</si>
  <si>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</si>
  <si>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</si>
  <si>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</si>
  <si>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</si>
  <si>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</si>
  <si>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</si>
  <si>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</si>
  <si>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</si>
  <si>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</si>
  <si>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</si>
  <si>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</si>
  <si>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</si>
  <si>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</si>
  <si>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</si>
  <si>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</si>
  <si>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</si>
  <si>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</si>
  <si>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</si>
  <si>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</si>
  <si>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</si>
  <si>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</si>
  <si>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</si>
  <si>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</si>
  <si>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</si>
  <si>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</si>
  <si>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</si>
  <si>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</si>
  <si>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</si>
  <si>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</si>
  <si>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</si>
  <si>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</si>
  <si>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</si>
  <si>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</si>
  <si>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</si>
  <si>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</si>
  <si>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</si>
  <si>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</si>
  <si>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</si>
  <si>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</si>
  <si>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</si>
  <si>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</si>
  <si>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</si>
  <si>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</si>
  <si>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</si>
  <si>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</si>
  <si>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</si>
  <si>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</si>
  <si>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</si>
  <si>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</si>
  <si>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</si>
  <si>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</si>
  <si>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</si>
  <si>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</si>
  <si>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</si>
  <si>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</si>
  <si>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</si>
  <si>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</si>
  <si>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</si>
  <si>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</si>
  <si>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</si>
  <si>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</si>
  <si>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</si>
  <si>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</si>
  <si>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</si>
  <si>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</si>
  <si>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</si>
  <si>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</si>
  <si>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</si>
  <si>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</si>
  <si>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</si>
  <si>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</si>
  <si>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</si>
  <si>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</si>
  <si>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</si>
  <si>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</si>
  <si>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</si>
  <si>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</si>
  <si>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</si>
  <si>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</si>
  <si>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</si>
  <si>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</si>
  <si>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</si>
  <si>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</si>
  <si>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</si>
  <si>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</si>
  <si>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</si>
  <si>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</si>
  <si>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</si>
  <si>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</si>
  <si>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</si>
  <si>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</si>
  <si>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</si>
  <si>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</si>
  <si>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</si>
  <si>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</si>
  <si>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</si>
  <si>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</si>
  <si>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</si>
  <si>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</si>
  <si>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</si>
  <si>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</si>
  <si>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</si>
  <si>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</si>
  <si>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</si>
  <si>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</si>
  <si>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</si>
  <si>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</si>
  <si>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</si>
  <si>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</si>
  <si>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</si>
  <si>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</si>
  <si>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</si>
  <si>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</si>
  <si>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</si>
  <si>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</si>
  <si>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</si>
  <si>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</si>
  <si>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</si>
  <si>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</si>
  <si>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</si>
  <si>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</si>
  <si>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</si>
  <si>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</si>
  <si>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</si>
  <si>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</si>
  <si>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</si>
  <si>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</si>
  <si>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</si>
  <si>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</si>
  <si>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</si>
  <si>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</si>
  <si>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</si>
  <si>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</si>
  <si>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</si>
  <si>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</si>
  <si>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</si>
  <si>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</si>
  <si>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</si>
  <si>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</si>
  <si>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</si>
  <si>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</si>
  <si>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</si>
  <si>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</si>
  <si>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</si>
  <si>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</si>
  <si>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</si>
  <si>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</si>
  <si>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</si>
  <si>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</si>
  <si>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</si>
  <si>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</si>
  <si>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</si>
  <si>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</si>
  <si>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</si>
  <si>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</si>
  <si>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</si>
  <si>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</si>
  <si>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</si>
  <si>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</si>
  <si>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</si>
  <si>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</si>
  <si>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</si>
  <si>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</si>
  <si>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</si>
  <si>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</si>
  <si>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</si>
  <si>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</si>
  <si>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</si>
  <si>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</si>
  <si>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</si>
  <si>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</si>
  <si>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</si>
  <si>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</si>
  <si>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</si>
  <si>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</si>
  <si>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</si>
  <si>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</si>
  <si>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</si>
  <si>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</si>
  <si>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</si>
  <si>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</si>
  <si>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</si>
  <si>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</si>
  <si>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</si>
  <si>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</si>
  <si>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</si>
  <si>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</si>
  <si>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</si>
  <si>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</si>
  <si>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</si>
  <si>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</si>
  <si>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</si>
  <si>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</si>
  <si>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</si>
  <si>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</si>
  <si>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</si>
  <si>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</si>
  <si>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</si>
  <si>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</si>
  <si>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</si>
  <si>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</si>
  <si>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</si>
  <si>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</si>
  <si>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</si>
  <si>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</si>
  <si>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</si>
  <si>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</si>
  <si>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</si>
  <si>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</si>
  <si>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</si>
  <si>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</si>
  <si>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</si>
  <si>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</si>
  <si>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</si>
  <si>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</si>
  <si>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</si>
  <si>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</si>
  <si>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</si>
  <si>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</si>
  <si>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</si>
  <si>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</si>
  <si>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</si>
  <si>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</si>
  <si>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</si>
  <si>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</si>
  <si>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</si>
  <si>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</si>
  <si>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</si>
  <si>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</si>
  <si>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</si>
  <si>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</si>
  <si>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</si>
  <si>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</si>
  <si>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</si>
  <si>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</si>
  <si>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</si>
  <si>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</si>
  <si>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</si>
  <si>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</si>
  <si>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</si>
  <si>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</si>
  <si>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</si>
  <si>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</si>
  <si>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</si>
  <si>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</si>
  <si>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</si>
  <si>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</si>
  <si>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</si>
  <si>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</si>
  <si>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</si>
  <si>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</si>
  <si>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</si>
  <si>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</si>
  <si>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</si>
  <si>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</si>
  <si>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</si>
  <si>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</si>
  <si>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</si>
  <si>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</si>
  <si>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</si>
  <si>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</si>
  <si>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</si>
  <si>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</si>
  <si>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</si>
  <si>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</si>
  <si>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</si>
  <si>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</si>
  <si>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</si>
  <si>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</si>
  <si>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</si>
  <si>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</si>
  <si>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</si>
  <si>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</si>
  <si>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</si>
  <si>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</si>
  <si>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</si>
  <si>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</si>
  <si>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</si>
  <si>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</si>
  <si>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</si>
  <si>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</si>
  <si>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</si>
  <si>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</si>
  <si>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</si>
  <si>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</si>
  <si>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</si>
  <si>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</si>
  <si>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</si>
  <si>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</si>
  <si>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</si>
  <si>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</si>
  <si>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</si>
  <si>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</si>
  <si>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</si>
  <si>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</si>
  <si>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</si>
  <si>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</si>
  <si>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</si>
  <si>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</si>
  <si>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</si>
  <si>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</si>
  <si>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</si>
  <si>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</si>
  <si>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</si>
  <si>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</si>
  <si>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</si>
  <si>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</si>
  <si>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</si>
  <si>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</si>
  <si>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</si>
  <si>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</si>
  <si>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</si>
  <si>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</si>
  <si>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</si>
  <si>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</si>
  <si>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</si>
  <si>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</si>
  <si>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</si>
  <si>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</si>
  <si>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</si>
  <si>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</si>
  <si>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</si>
  <si>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</si>
  <si>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</si>
  <si>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</si>
  <si>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</si>
  <si>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</si>
  <si>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</si>
  <si>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</si>
  <si>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</si>
  <si>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</si>
  <si>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</si>
  <si>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</si>
  <si>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</si>
  <si>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</si>
  <si>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</si>
  <si>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</si>
  <si>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</si>
  <si>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</si>
  <si>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</si>
  <si>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</si>
  <si>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</si>
  <si>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</si>
  <si>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</si>
  <si>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</si>
  <si>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</si>
  <si>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</si>
  <si>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</si>
  <si>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</si>
  <si>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</si>
  <si>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</si>
  <si>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</si>
  <si>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</si>
  <si>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</si>
  <si>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</si>
  <si>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</si>
  <si>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</si>
  <si>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</si>
  <si>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</si>
  <si>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</si>
  <si>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</si>
  <si>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</si>
  <si>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</si>
  <si>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</si>
  <si>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</si>
  <si>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</si>
  <si>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</si>
  <si>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</si>
  <si>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</si>
  <si>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</si>
  <si>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</si>
  <si>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</si>
  <si>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</si>
  <si>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</si>
  <si>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</si>
  <si>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</si>
  <si>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</si>
  <si>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</si>
  <si>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</si>
  <si>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</si>
  <si>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</si>
  <si>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</si>
  <si>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</si>
  <si>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</si>
  <si>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</si>
  <si>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</si>
  <si>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</si>
  <si>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</si>
  <si>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</si>
  <si>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</si>
  <si>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</si>
  <si>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</si>
  <si>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</si>
  <si>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</si>
  <si>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</si>
  <si>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</si>
  <si>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</si>
  <si>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</si>
  <si>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</si>
  <si>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</si>
  <si>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</si>
  <si>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</si>
  <si>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</si>
  <si>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</si>
  <si>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</si>
  <si>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</si>
  <si>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</si>
  <si>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</si>
  <si>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</si>
  <si>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</si>
  <si>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</si>
  <si>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</si>
  <si>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</si>
  <si>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</si>
  <si>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</si>
  <si>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</si>
  <si>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</si>
  <si>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</si>
  <si>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</si>
  <si>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</si>
  <si>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</si>
  <si>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</si>
  <si>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</si>
  <si>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</si>
  <si>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</si>
  <si>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</si>
  <si>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</si>
  <si>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</si>
  <si>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</si>
  <si>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</si>
  <si>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</si>
  <si>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</si>
  <si>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</si>
  <si>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</si>
  <si>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</si>
  <si>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</si>
  <si>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</si>
  <si>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</si>
  <si>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</si>
  <si>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</si>
  <si>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</si>
  <si>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</si>
  <si>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</si>
  <si>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</si>
  <si>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</si>
  <si>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</si>
  <si>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</si>
  <si>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</si>
  <si>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</si>
  <si>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</si>
  <si>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</si>
  <si>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</si>
  <si>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</si>
  <si>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</si>
  <si>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</si>
  <si>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</si>
  <si>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</si>
  <si>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</si>
  <si>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</si>
  <si>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</si>
  <si>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</si>
  <si>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</si>
  <si>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</si>
  <si>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</si>
  <si>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</si>
  <si>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</si>
  <si>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</si>
  <si>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</si>
  <si>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</si>
  <si>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</si>
  <si>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</si>
  <si>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</si>
  <si>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</si>
  <si>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</si>
  <si>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</si>
  <si>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</si>
  <si>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</si>
  <si>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</si>
  <si>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</si>
  <si>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</si>
  <si>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</si>
  <si>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</si>
  <si>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</si>
  <si>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</si>
  <si>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</si>
  <si>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</si>
  <si>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</si>
  <si>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</si>
  <si>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</si>
  <si>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</si>
  <si>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</si>
  <si>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</si>
  <si>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</si>
  <si>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</si>
  <si>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</si>
  <si>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</si>
  <si>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</si>
  <si>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</si>
  <si>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</si>
  <si>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</si>
  <si>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</si>
  <si>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</si>
  <si>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</si>
  <si>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</si>
  <si>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</si>
  <si>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</si>
  <si>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</si>
  <si>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</si>
  <si>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</si>
  <si>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</si>
  <si>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</si>
  <si>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</si>
  <si>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</si>
  <si>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</si>
  <si>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</si>
  <si>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</si>
  <si>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</si>
  <si>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</si>
  <si>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</si>
  <si>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</si>
  <si>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</si>
  <si>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</si>
  <si>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</si>
  <si>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</si>
  <si>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</si>
  <si>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</si>
  <si>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</si>
  <si>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</si>
  <si>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</si>
  <si>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</si>
  <si>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</si>
  <si>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</si>
  <si>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</si>
  <si>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</si>
  <si>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</si>
  <si>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</si>
  <si>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</si>
  <si>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</si>
  <si>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</si>
  <si>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</si>
  <si>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</si>
  <si>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</si>
  <si>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</si>
  <si>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</si>
  <si>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</si>
  <si>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</si>
  <si>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</si>
  <si>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</si>
  <si>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</si>
  <si>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</si>
  <si>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</si>
  <si>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</si>
  <si>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</si>
  <si>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</si>
  <si>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</si>
  <si>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</si>
  <si>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</si>
  <si>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</si>
  <si>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</si>
  <si>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</si>
  <si>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</si>
  <si>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</si>
  <si>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</si>
  <si>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</si>
  <si>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</si>
  <si>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</si>
  <si>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</si>
  <si>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</si>
  <si>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</si>
  <si>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</si>
  <si>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</si>
  <si>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</si>
  <si>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</si>
  <si>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</si>
  <si>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</si>
  <si>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</si>
  <si>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</si>
  <si>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</si>
  <si>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</si>
  <si>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</si>
  <si>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</si>
  <si>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</si>
  <si>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</si>
  <si>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</si>
  <si>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</si>
  <si>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</si>
  <si>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</si>
  <si>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</si>
  <si>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</si>
  <si>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</si>
  <si>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</si>
  <si>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</si>
  <si>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</si>
  <si>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</si>
  <si>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</si>
  <si>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</si>
  <si>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</si>
  <si>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</si>
  <si>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</si>
  <si>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</si>
  <si>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</si>
  <si>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</si>
  <si>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</si>
  <si>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</si>
  <si>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</si>
  <si>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</si>
  <si>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</si>
  <si>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</si>
  <si>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</si>
  <si>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</si>
  <si>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</si>
  <si>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</si>
  <si>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</si>
  <si>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</si>
  <si>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</si>
  <si>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</si>
  <si>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</si>
  <si>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</si>
  <si>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</si>
  <si>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</si>
  <si>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</si>
  <si>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</si>
  <si>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</si>
  <si>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</si>
  <si>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</si>
  <si>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</si>
  <si>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</si>
  <si>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</si>
  <si>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</si>
  <si>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</si>
  <si>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</si>
  <si>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</si>
  <si>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</si>
  <si>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</si>
  <si>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</si>
  <si>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</si>
  <si>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</si>
  <si>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</si>
  <si>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</si>
  <si>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</si>
  <si>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</si>
  <si>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</si>
  <si>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</si>
  <si>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</si>
  <si>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</si>
  <si>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</si>
  <si>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</si>
  <si>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</si>
  <si>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</si>
  <si>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</si>
  <si>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</si>
  <si>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</si>
  <si>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</si>
  <si>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</si>
  <si>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</si>
  <si>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</si>
  <si>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</si>
  <si>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</si>
  <si>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</si>
  <si>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</si>
  <si>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</si>
  <si>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</si>
  <si>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</si>
  <si>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</si>
  <si>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</si>
  <si>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</si>
  <si>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</si>
  <si>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</si>
  <si>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</si>
  <si>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</si>
  <si>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</si>
  <si>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</si>
  <si>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</si>
  <si>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</si>
  <si>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</si>
  <si>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</si>
  <si>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</si>
  <si>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</si>
  <si>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</si>
  <si>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</si>
  <si>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</si>
  <si>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</si>
  <si>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</si>
  <si>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</si>
  <si>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</si>
  <si>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</si>
  <si>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</si>
  <si>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</si>
  <si>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</si>
  <si>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</si>
  <si>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</si>
  <si>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</si>
  <si>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</si>
  <si>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</si>
  <si>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</si>
  <si>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</si>
  <si>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</si>
  <si>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</si>
  <si>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</si>
  <si>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</si>
  <si>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</si>
  <si>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</si>
  <si>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</si>
  <si>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</si>
  <si>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</si>
  <si>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</si>
  <si>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</si>
  <si>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</si>
  <si>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</si>
  <si>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</si>
  <si>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</si>
  <si>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</si>
  <si>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</si>
  <si>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</si>
  <si>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</si>
  <si>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</si>
  <si>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</si>
  <si>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</si>
  <si>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</si>
  <si>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</si>
  <si>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</si>
  <si>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</si>
  <si>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</si>
  <si>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</si>
  <si>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</si>
  <si>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</si>
  <si>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</si>
  <si>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</si>
  <si>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</si>
  <si>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</si>
  <si>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</si>
  <si>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</si>
  <si>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</si>
  <si>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</si>
  <si>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</si>
  <si>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</si>
  <si>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</si>
  <si>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</si>
  <si>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</si>
  <si>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</si>
  <si>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</si>
  <si>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</si>
  <si>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</si>
  <si>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</si>
  <si>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</si>
  <si>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</si>
  <si>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</si>
  <si>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</si>
  <si>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</si>
  <si>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</si>
  <si>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</si>
  <si>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</si>
  <si>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</si>
  <si>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</si>
  <si>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</si>
  <si>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</si>
  <si>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</si>
  <si>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</si>
  <si>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</si>
  <si>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</si>
  <si>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</si>
  <si>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</si>
  <si>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</si>
  <si>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</si>
  <si>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</si>
  <si>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</si>
  <si>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</si>
  <si>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</si>
  <si>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</si>
  <si>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</si>
  <si>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</si>
  <si>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</si>
  <si>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</si>
  <si>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</si>
  <si>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</si>
  <si>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</si>
  <si>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</si>
  <si>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</si>
  <si>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</si>
  <si>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</si>
  <si>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</si>
  <si>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</si>
  <si>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</si>
  <si>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</si>
  <si>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</si>
  <si>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</si>
  <si>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</si>
  <si>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</si>
  <si>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</si>
  <si>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</si>
  <si>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</si>
  <si>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</si>
  <si>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</si>
  <si>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</si>
  <si>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</si>
  <si>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</si>
  <si>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</si>
  <si>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</si>
  <si>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</si>
  <si>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</si>
  <si>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</si>
  <si>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</si>
  <si>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</si>
  <si>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</si>
  <si>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</si>
  <si>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</si>
  <si>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</si>
  <si>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</si>
  <si>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</si>
  <si>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</si>
  <si>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</si>
  <si>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</si>
  <si>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</si>
  <si>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</si>
  <si>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</si>
  <si>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</si>
  <si>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</si>
  <si>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</si>
  <si>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</si>
  <si>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</si>
  <si>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</si>
  <si>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</si>
  <si>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</si>
  <si>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</si>
  <si>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</si>
  <si>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</si>
  <si>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</si>
  <si>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</si>
  <si>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</si>
  <si>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</si>
  <si>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</si>
  <si>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</si>
  <si>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</si>
  <si>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</si>
  <si>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</si>
  <si>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</si>
  <si>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</si>
  <si>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</si>
  <si>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</si>
  <si>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</si>
  <si>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</si>
  <si>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</si>
  <si>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</si>
  <si>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</si>
  <si>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</si>
  <si>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</si>
  <si>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</si>
  <si>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</si>
  <si>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</si>
  <si>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</si>
  <si>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</si>
  <si>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</si>
  <si>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</si>
  <si>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</si>
  <si>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</si>
  <si>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</si>
  <si>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</si>
  <si>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</si>
  <si>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</si>
  <si>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</si>
  <si>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</si>
  <si>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</si>
  <si>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</si>
  <si>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</si>
  <si>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</si>
  <si>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</si>
  <si>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</si>
  <si>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</si>
  <si>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</si>
  <si>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</si>
  <si>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</si>
  <si>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</si>
  <si>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</si>
  <si>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</si>
  <si>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</si>
  <si>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</si>
  <si>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</si>
  <si>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</si>
  <si>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</si>
  <si>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</si>
  <si>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</si>
  <si>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</si>
  <si>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</si>
  <si>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</si>
  <si>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</si>
  <si>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</si>
  <si>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</si>
  <si>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</si>
  <si>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</si>
  <si>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</si>
  <si>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</si>
  <si>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</si>
  <si>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</si>
  <si>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</si>
  <si>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</si>
  <si>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</si>
  <si>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</si>
  <si>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</si>
  <si>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</si>
  <si>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</si>
  <si>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</si>
  <si>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</si>
  <si>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</si>
  <si>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</si>
  <si>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</si>
  <si>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</si>
  <si>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</si>
  <si>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</si>
  <si>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</si>
  <si>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</si>
  <si>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</si>
  <si>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</si>
  <si>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</si>
  <si>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</si>
  <si>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</si>
  <si>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</si>
  <si>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</si>
  <si>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</si>
  <si>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</si>
  <si>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</si>
  <si>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</si>
  <si>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</si>
  <si>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</si>
  <si>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</si>
  <si>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</si>
  <si>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</si>
  <si>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</si>
  <si>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</si>
  <si>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</si>
  <si>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</si>
  <si>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</si>
  <si>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</si>
  <si>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</si>
  <si>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</si>
  <si>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</si>
  <si>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</si>
  <si>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</si>
  <si>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</si>
  <si>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</si>
  <si>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</si>
  <si>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</si>
  <si>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</si>
  <si>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</si>
  <si>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</si>
  <si>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</si>
  <si>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</si>
  <si>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</si>
  <si>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</si>
  <si>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</si>
  <si>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</si>
  <si>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</si>
  <si>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</si>
  <si>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</si>
  <si>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</si>
  <si>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</si>
  <si>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</si>
  <si>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</si>
  <si>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</si>
  <si>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</si>
  <si>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</si>
  <si>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</si>
  <si>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</si>
  <si>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</si>
  <si>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</si>
  <si>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</si>
  <si>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</si>
  <si>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</si>
  <si>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</si>
  <si>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</si>
  <si>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</si>
  <si>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</si>
  <si>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</si>
  <si>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</si>
  <si>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</si>
  <si>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</si>
  <si>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</si>
  <si>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</si>
  <si>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</si>
  <si>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</si>
  <si>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</si>
  <si>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</si>
  <si>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</si>
  <si>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</si>
  <si>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</si>
  <si>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</si>
  <si>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</si>
  <si>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</si>
  <si>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</si>
  <si>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</si>
  <si>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</si>
  <si>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</si>
  <si>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</si>
  <si>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</si>
  <si>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</si>
  <si>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</si>
  <si>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</si>
  <si>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</si>
  <si>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</si>
  <si>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</si>
  <si>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</si>
  <si>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</si>
  <si>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</si>
  <si>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</si>
  <si>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</si>
  <si>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</si>
  <si>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</si>
  <si>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</si>
  <si>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</si>
  <si>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</si>
  <si>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</si>
  <si>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</si>
  <si>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</si>
  <si>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</si>
  <si>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</si>
  <si>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</si>
  <si>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</si>
  <si>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</si>
  <si>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</si>
  <si>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</si>
  <si>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</si>
  <si>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</si>
  <si>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</si>
  <si>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</si>
  <si>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</si>
  <si>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</si>
  <si>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</si>
  <si>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</si>
  <si>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</si>
  <si>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</si>
  <si>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</si>
  <si>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</si>
  <si>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</si>
  <si>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</si>
  <si>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</si>
  <si>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</si>
  <si>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</si>
  <si>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</si>
  <si>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</si>
  <si>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</si>
  <si>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</si>
  <si>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</si>
  <si>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</si>
  <si>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</si>
  <si>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</si>
  <si>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</si>
  <si>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</si>
  <si>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</si>
  <si>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</si>
  <si>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</si>
  <si>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</si>
  <si>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</si>
  <si>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</si>
  <si>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</si>
  <si>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</si>
  <si>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</si>
  <si>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</si>
  <si>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</si>
  <si>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</si>
  <si>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</si>
  <si>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</si>
  <si>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</si>
  <si>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</si>
  <si>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</si>
  <si>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</si>
  <si>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</si>
  <si>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</si>
  <si>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</si>
  <si>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</si>
  <si>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</si>
  <si>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</si>
  <si>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</si>
  <si>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</si>
  <si>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</si>
  <si>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</si>
  <si>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</si>
  <si>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</si>
  <si>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</si>
  <si>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</si>
  <si>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</si>
  <si>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</si>
  <si>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</si>
  <si>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</si>
  <si>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</si>
  <si>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</si>
  <si>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</si>
  <si>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</si>
  <si>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</si>
  <si>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</si>
  <si>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</si>
  <si>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</si>
  <si>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</si>
  <si>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</si>
  <si>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</si>
  <si>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</si>
  <si>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</si>
  <si>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</si>
  <si>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</si>
  <si>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</si>
  <si>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</si>
  <si>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</si>
  <si>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</si>
  <si>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</si>
  <si>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</si>
  <si>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</si>
  <si>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</si>
  <si>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</si>
  <si>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</si>
  <si>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</si>
  <si>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</si>
  <si>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</si>
  <si>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</si>
  <si>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</si>
  <si>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</si>
  <si>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</si>
  <si>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</si>
  <si>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</si>
  <si>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</si>
  <si>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</si>
  <si>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</si>
  <si>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</si>
  <si>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</si>
  <si>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</si>
  <si>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</si>
  <si>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</si>
  <si>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</si>
  <si>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</si>
  <si>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</si>
  <si>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</si>
  <si>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</si>
  <si>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</si>
  <si>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</si>
  <si>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</si>
  <si>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</si>
  <si>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</si>
  <si>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</si>
  <si>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</si>
  <si>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</si>
  <si>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</si>
  <si>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</si>
  <si>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</si>
  <si>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</si>
  <si>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</si>
  <si>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</si>
  <si>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</si>
  <si>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</si>
  <si>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</si>
  <si>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</si>
  <si>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</si>
  <si>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</si>
  <si>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</si>
  <si>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</si>
  <si>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</si>
  <si>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</si>
  <si>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</si>
  <si>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</si>
  <si>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</si>
  <si>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</si>
  <si>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</si>
  <si>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</si>
  <si>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</si>
  <si>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</si>
  <si>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</si>
  <si>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</si>
  <si>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</si>
  <si>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</si>
  <si>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</si>
  <si>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</si>
  <si>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</si>
  <si>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</si>
  <si>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</si>
  <si>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</si>
  <si>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</si>
  <si>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</si>
  <si>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</si>
  <si>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</si>
  <si>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</si>
  <si>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</si>
  <si>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</si>
  <si>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</si>
  <si>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</si>
  <si>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</si>
  <si>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</si>
  <si>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</si>
  <si>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</si>
  <si>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</si>
  <si>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</si>
  <si>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</si>
  <si>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</si>
  <si>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</si>
  <si>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</si>
  <si>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</si>
  <si>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</si>
  <si>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</si>
  <si>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</si>
  <si>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</si>
  <si>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</si>
  <si>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</si>
  <si>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</si>
  <si>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</si>
  <si>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</si>
  <si>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</si>
  <si>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</si>
  <si>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</si>
  <si>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</si>
  <si>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</si>
  <si>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</si>
  <si>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</si>
  <si>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</si>
  <si>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</si>
  <si>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</si>
  <si>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</si>
  <si>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</si>
  <si>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</si>
  <si>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</si>
  <si>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</si>
  <si>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</si>
  <si>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</si>
  <si>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</si>
  <si>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</si>
  <si>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</si>
  <si>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</si>
  <si>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</si>
  <si>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</si>
  <si>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</si>
  <si>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</si>
  <si>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</si>
  <si>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</si>
  <si>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</si>
  <si>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</si>
  <si>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</si>
  <si>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</si>
  <si>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</si>
  <si>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</si>
  <si>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</si>
  <si>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</si>
  <si>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</si>
  <si>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</si>
  <si>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</si>
  <si>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</si>
  <si>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</si>
  <si>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</si>
  <si>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</si>
  <si>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</si>
  <si>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</si>
  <si>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</si>
  <si>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</si>
  <si>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</si>
  <si>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</si>
  <si>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</si>
  <si>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</si>
  <si>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</si>
  <si>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</si>
  <si>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</si>
  <si>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</si>
  <si>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</si>
  <si>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</si>
  <si>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</si>
  <si>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</si>
  <si>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</si>
  <si>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</si>
  <si>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</si>
  <si>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</si>
  <si>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</si>
  <si>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</si>
  <si>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</si>
  <si>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</si>
  <si>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</si>
  <si>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</si>
  <si>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</si>
  <si>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</si>
  <si>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</si>
  <si>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</si>
  <si>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</si>
  <si>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</si>
  <si>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</si>
  <si>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</si>
  <si>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</si>
  <si>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</si>
  <si>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</si>
  <si>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</si>
  <si>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</si>
  <si>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</si>
  <si>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</si>
  <si>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</si>
  <si>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</si>
  <si>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</si>
  <si>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</si>
  <si>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</si>
  <si>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</si>
  <si>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</si>
  <si>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</si>
  <si>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</si>
  <si>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</si>
  <si>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</si>
  <si>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</si>
  <si>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</si>
  <si>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</si>
  <si>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</si>
  <si>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</si>
  <si>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</si>
  <si>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</si>
  <si>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</si>
  <si>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</si>
  <si>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</si>
  <si>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</si>
  <si>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</si>
  <si>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</si>
  <si>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</si>
  <si>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</si>
  <si>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</si>
  <si>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</si>
  <si>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</si>
  <si>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</si>
  <si>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</si>
  <si>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</si>
  <si>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</si>
  <si>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</si>
  <si>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</si>
  <si>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</si>
  <si>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</si>
  <si>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</si>
  <si>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</si>
  <si>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</si>
  <si>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</si>
  <si>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</si>
  <si>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</si>
  <si>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</si>
  <si>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</si>
  <si>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</si>
  <si>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</si>
  <si>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</si>
  <si>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</si>
  <si>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</si>
  <si>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</si>
  <si>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</si>
  <si>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</si>
  <si>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</si>
  <si>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</si>
  <si>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</si>
  <si>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</si>
  <si>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</si>
  <si>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</si>
  <si>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</si>
  <si>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</si>
  <si>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</si>
  <si>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</si>
  <si>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</si>
  <si>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</si>
  <si>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</si>
  <si>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</si>
  <si>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</si>
  <si>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</si>
  <si>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</si>
  <si>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</si>
  <si>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</si>
  <si>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</si>
  <si>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</si>
  <si>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</si>
  <si>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</si>
  <si>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</si>
  <si>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</si>
  <si>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</si>
  <si>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</si>
  <si>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</si>
  <si>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</si>
  <si>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</si>
  <si>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</si>
  <si>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</si>
  <si>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</si>
  <si>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</si>
  <si>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</si>
  <si>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</si>
  <si>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</si>
  <si>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</si>
  <si>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</si>
  <si>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</si>
  <si>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</si>
  <si>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</si>
  <si>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</si>
  <si>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</si>
  <si>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</si>
  <si>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</si>
  <si>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</si>
  <si>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</si>
  <si>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</si>
  <si>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</si>
  <si>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</si>
  <si>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</si>
  <si>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</si>
  <si>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</si>
  <si>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</si>
  <si>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</si>
  <si>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</si>
  <si>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</si>
  <si>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</si>
  <si>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</si>
  <si>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</si>
  <si>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</si>
  <si>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</si>
  <si>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</si>
  <si>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</si>
  <si>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</si>
  <si>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</si>
  <si>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</si>
  <si>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</si>
  <si>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</si>
  <si>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</si>
  <si>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</si>
  <si>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</si>
  <si>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</si>
  <si>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</si>
  <si>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</si>
  <si>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</si>
  <si>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</si>
  <si>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</si>
  <si>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</si>
  <si>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</si>
  <si>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</si>
  <si>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</si>
  <si>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</si>
  <si>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</si>
  <si>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</si>
  <si>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</si>
  <si>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</si>
  <si>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</si>
  <si>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</si>
  <si>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</si>
  <si>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</si>
  <si>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</si>
  <si>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</si>
  <si>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</si>
  <si>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</si>
  <si>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</si>
  <si>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</si>
  <si>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</si>
  <si>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</si>
  <si>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</si>
  <si>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</si>
  <si>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</si>
  <si>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</si>
  <si>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</si>
  <si>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</si>
  <si>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</si>
  <si>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</si>
  <si>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</si>
  <si>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</si>
  <si>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</si>
  <si>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</si>
  <si>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</si>
  <si>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</si>
  <si>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</si>
  <si>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</si>
  <si>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</si>
  <si>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</si>
  <si>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</si>
  <si>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</si>
  <si>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</si>
  <si>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</si>
  <si>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</si>
  <si>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</si>
  <si>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</si>
  <si>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</si>
  <si>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</si>
  <si>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</si>
  <si>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</si>
  <si>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</si>
  <si>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</si>
  <si>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</si>
  <si>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</si>
  <si>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</si>
  <si>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</si>
  <si>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</si>
  <si>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</si>
  <si>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</si>
  <si>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</si>
  <si>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</si>
  <si>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</si>
  <si>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</si>
  <si>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</si>
  <si>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</si>
  <si>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</si>
  <si>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</si>
  <si>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</si>
  <si>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</si>
  <si>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</si>
  <si>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</si>
  <si>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</si>
  <si>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</si>
  <si>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</si>
  <si>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</si>
  <si>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</si>
  <si>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</si>
  <si>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</si>
  <si>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</si>
  <si>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</si>
  <si>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</si>
  <si>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</si>
  <si>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</si>
  <si>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</si>
  <si>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</si>
  <si>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</si>
  <si>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</si>
  <si>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</si>
  <si>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</si>
  <si>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</si>
  <si>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</si>
  <si>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</si>
  <si>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</si>
  <si>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</si>
  <si>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</si>
  <si>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</si>
  <si>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</si>
  <si>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</si>
  <si>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</si>
  <si>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</si>
  <si>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</si>
  <si>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</si>
  <si>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</si>
  <si>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</si>
  <si>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</si>
  <si>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</si>
  <si>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</si>
  <si>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</si>
  <si>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</si>
  <si>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</si>
  <si>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</si>
  <si>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</si>
  <si>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</si>
  <si>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</si>
  <si>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</si>
  <si>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</si>
  <si>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</si>
  <si>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</si>
  <si>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</si>
  <si>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</si>
  <si>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</si>
  <si>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</si>
  <si>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</si>
  <si>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</si>
  <si>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</si>
  <si>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</si>
  <si>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</si>
  <si>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</si>
  <si>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</si>
  <si>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</si>
  <si>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</si>
  <si>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</si>
  <si>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</si>
  <si>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</si>
  <si>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</si>
  <si>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</si>
  <si>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</si>
  <si>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</si>
  <si>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</si>
  <si>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</si>
  <si>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</si>
  <si>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</si>
  <si>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</si>
  <si>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</si>
  <si>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</si>
  <si>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</si>
  <si>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</si>
  <si>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</si>
  <si>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</si>
  <si>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</si>
  <si>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</si>
  <si>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</si>
  <si>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</si>
  <si>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</si>
  <si>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</si>
  <si>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</si>
  <si>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</si>
  <si>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</si>
  <si>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</si>
  <si>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</si>
  <si>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</si>
  <si>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</si>
  <si>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</si>
  <si>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</si>
  <si>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</si>
  <si>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</si>
  <si>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</si>
  <si>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</si>
  <si>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</si>
  <si>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</si>
  <si>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</si>
  <si>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</si>
  <si>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</si>
  <si>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</si>
  <si>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</si>
  <si>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</si>
  <si>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</si>
  <si>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</si>
  <si>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</si>
  <si>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</si>
  <si>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</si>
  <si>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</si>
  <si>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</si>
  <si>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</si>
  <si>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</si>
  <si>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</si>
  <si>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</si>
  <si>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</si>
  <si>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</si>
  <si>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</si>
  <si>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</si>
  <si>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</si>
  <si>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</si>
  <si>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</si>
  <si>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</si>
  <si>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</si>
  <si>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</si>
  <si>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</si>
  <si>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</si>
  <si>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</si>
  <si>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</si>
  <si>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</si>
  <si>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</si>
  <si>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</si>
  <si>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</si>
  <si>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</si>
  <si>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</si>
  <si>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</si>
  <si>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</si>
  <si>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</si>
  <si>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</si>
  <si>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</si>
  <si>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</si>
  <si>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</si>
  <si>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</si>
  <si>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</si>
  <si>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</si>
  <si>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</si>
  <si>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</si>
  <si>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</si>
  <si>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</si>
  <si>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</si>
  <si>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</si>
  <si>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</si>
  <si>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</si>
  <si>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</si>
  <si>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</si>
  <si>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</si>
  <si>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</si>
  <si>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</si>
  <si>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</si>
  <si>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</si>
  <si>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</si>
  <si>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</si>
  <si>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</si>
  <si>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</si>
  <si>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</si>
  <si>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</si>
  <si>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</si>
  <si>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</si>
  <si>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</si>
  <si>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</si>
  <si>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</si>
  <si>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</si>
  <si>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</si>
  <si>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</si>
  <si>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</si>
  <si>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</si>
  <si>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</si>
  <si>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</si>
  <si>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</si>
  <si>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</si>
  <si>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</si>
  <si>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</si>
  <si>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</si>
  <si>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</si>
  <si>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</si>
  <si>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</si>
  <si>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</si>
  <si>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</si>
  <si>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</si>
  <si>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</si>
  <si>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</si>
  <si>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</si>
  <si>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</si>
  <si>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</si>
  <si>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</si>
  <si>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</si>
  <si>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</si>
  <si>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</si>
  <si>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</si>
  <si>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</si>
  <si>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</si>
  <si>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</si>
  <si>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</si>
  <si>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</si>
  <si>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</si>
  <si>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</si>
  <si>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</si>
  <si>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</si>
  <si>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</si>
  <si>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</si>
  <si>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</si>
  <si>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</si>
  <si>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</si>
  <si>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</si>
  <si>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</si>
  <si>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</si>
  <si>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</si>
  <si>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</si>
  <si>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</si>
  <si>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</si>
  <si>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</si>
  <si>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</si>
  <si>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</si>
  <si>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</si>
  <si>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</si>
  <si>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</si>
  <si>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</si>
  <si>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</si>
  <si>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</si>
  <si>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</si>
  <si>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</si>
  <si>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</si>
  <si>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</si>
  <si>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</si>
  <si>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</si>
  <si>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</si>
  <si>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</si>
  <si>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</si>
  <si>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</si>
  <si>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</si>
  <si>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</si>
  <si>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</si>
  <si>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</si>
  <si>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</si>
  <si>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</si>
  <si>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</si>
  <si>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</si>
  <si>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</si>
  <si>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</si>
  <si>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</si>
  <si>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</si>
  <si>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</si>
  <si>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</si>
  <si>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</si>
  <si>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</si>
  <si>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</si>
  <si>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</si>
  <si>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</si>
  <si>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</si>
  <si>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</si>
  <si>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</si>
  <si>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</si>
  <si>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</si>
  <si>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</si>
  <si>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</si>
  <si>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</si>
  <si>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</si>
  <si>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</si>
  <si>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</si>
  <si>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</si>
  <si>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</si>
  <si>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</si>
  <si>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</si>
  <si>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</si>
  <si>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</si>
  <si>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</si>
  <si>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</si>
  <si>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</si>
  <si>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</si>
  <si>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</si>
  <si>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</si>
  <si>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</si>
  <si>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</si>
  <si>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</si>
  <si>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</si>
  <si>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</si>
  <si>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</si>
  <si>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</si>
  <si>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</si>
  <si>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</si>
  <si>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</si>
  <si>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</si>
  <si>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</si>
  <si>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</si>
  <si>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</si>
  <si>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</si>
  <si>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</si>
  <si>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</si>
  <si>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</si>
  <si>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</si>
  <si>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</si>
  <si>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</si>
  <si>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</si>
  <si>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</si>
  <si>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</si>
  <si>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</si>
  <si>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</si>
  <si>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</si>
  <si>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</si>
  <si>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</si>
  <si>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</si>
  <si>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</si>
  <si>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</si>
  <si>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</si>
  <si>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</si>
  <si>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</si>
  <si>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</si>
  <si>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</si>
  <si>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</si>
  <si>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</si>
  <si>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</si>
  <si>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</si>
  <si>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</si>
  <si>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</si>
  <si>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</si>
  <si>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</si>
  <si>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</si>
  <si>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</si>
  <si>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</si>
  <si>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</si>
  <si>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</si>
  <si>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</si>
  <si>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</si>
  <si>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</si>
  <si>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</si>
  <si>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</si>
  <si>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</si>
  <si>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</si>
  <si>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</si>
  <si>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</si>
  <si>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</si>
  <si>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</si>
  <si>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</si>
  <si>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</si>
  <si>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</si>
  <si>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</si>
  <si>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</si>
  <si>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</si>
  <si>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</si>
  <si>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</si>
  <si>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</si>
  <si>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</si>
  <si>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</si>
  <si>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</si>
  <si>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</si>
  <si>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</si>
  <si>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</si>
  <si>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</si>
  <si>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</si>
  <si>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</si>
  <si>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</si>
  <si>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</si>
  <si>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</si>
  <si>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</si>
  <si>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</si>
  <si>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</si>
  <si>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</si>
  <si>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</si>
  <si>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</si>
  <si>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</si>
  <si>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</si>
  <si>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</si>
  <si>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</si>
  <si>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</si>
  <si>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</si>
  <si>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</si>
  <si>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</si>
  <si>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</si>
  <si>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</si>
  <si>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</si>
  <si>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</si>
  <si>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</si>
  <si>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</si>
  <si>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</si>
  <si>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</si>
  <si>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</si>
  <si>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</si>
  <si>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</si>
  <si>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</si>
  <si>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</si>
  <si>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</si>
  <si>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</si>
  <si>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</si>
  <si>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</si>
  <si>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</si>
  <si>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</si>
  <si>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</si>
  <si>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</si>
  <si>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</si>
  <si>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</si>
  <si>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</si>
  <si>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</si>
  <si>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</si>
  <si>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</si>
  <si>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</si>
  <si>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</si>
  <si>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</si>
  <si>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</si>
  <si>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</si>
  <si>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</si>
  <si>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</si>
  <si>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</si>
  <si>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</si>
  <si>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</si>
  <si>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</si>
  <si>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</si>
  <si>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</si>
  <si>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</si>
  <si>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</si>
  <si>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</si>
  <si>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</si>
  <si>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</si>
  <si>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</si>
  <si>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</si>
  <si>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</si>
  <si>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</si>
  <si>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</si>
  <si>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</si>
  <si>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</si>
  <si>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</si>
  <si>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</si>
  <si>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</si>
  <si>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</si>
  <si>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</si>
  <si>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</si>
  <si>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</si>
  <si>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</si>
  <si>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</si>
  <si>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</si>
  <si>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</si>
  <si>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</si>
  <si>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</si>
  <si>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</si>
  <si>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</si>
  <si>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</si>
  <si>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</si>
  <si>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</si>
  <si>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</si>
  <si>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</si>
  <si>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</si>
  <si>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</si>
  <si>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</si>
  <si>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</si>
  <si>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</si>
  <si>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</si>
  <si>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</si>
  <si>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</si>
  <si>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</si>
  <si>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</si>
  <si>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</si>
  <si>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</si>
  <si>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</si>
  <si>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</si>
  <si>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</si>
  <si>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</si>
  <si>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</si>
  <si>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</si>
  <si>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</si>
  <si>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</si>
  <si>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</si>
  <si>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</si>
  <si>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</si>
  <si>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</si>
  <si>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</si>
  <si>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</si>
  <si>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</si>
  <si>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</si>
  <si>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</si>
  <si>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</si>
  <si>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</si>
  <si>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</si>
  <si>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</si>
  <si>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</si>
  <si>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</si>
  <si>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</si>
  <si>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</si>
  <si>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</si>
  <si>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</si>
  <si>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</si>
  <si>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</si>
  <si>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</si>
  <si>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</si>
  <si>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</si>
  <si>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</si>
  <si>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</si>
  <si>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</si>
  <si>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</si>
  <si>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</si>
  <si>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</si>
  <si>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</si>
  <si>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</si>
  <si>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</si>
  <si>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</si>
  <si>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</si>
  <si>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</si>
  <si>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</si>
  <si>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</si>
  <si>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</si>
  <si>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</si>
  <si>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</si>
  <si>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</si>
  <si>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</si>
  <si>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</si>
  <si>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</si>
  <si>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</si>
  <si>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</si>
  <si>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</si>
  <si>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</si>
  <si>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</si>
  <si>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</si>
  <si>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</si>
  <si>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</si>
  <si>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</si>
  <si>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</si>
  <si>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</si>
  <si>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</si>
  <si>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</si>
  <si>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</si>
  <si>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</si>
  <si>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</si>
  <si>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</si>
  <si>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</si>
  <si>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</si>
  <si>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</si>
  <si>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</si>
  <si>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</si>
  <si>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</si>
  <si>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</si>
  <si>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</si>
  <si>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</si>
  <si>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</si>
  <si>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</si>
  <si>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</si>
  <si>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</si>
  <si>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</si>
  <si>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</si>
  <si>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</si>
  <si>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</si>
  <si>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</si>
  <si>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</si>
  <si>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</si>
  <si>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</si>
  <si>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</si>
  <si>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</si>
  <si>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</si>
  <si>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</si>
  <si>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</si>
  <si>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</si>
  <si>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</si>
  <si>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</si>
  <si>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</si>
  <si>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</si>
  <si>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</si>
  <si>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</si>
  <si>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</si>
  <si>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</si>
  <si>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</si>
  <si>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</si>
  <si>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</si>
  <si>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</si>
  <si>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</si>
  <si>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</si>
  <si>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</si>
  <si>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</si>
  <si>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</si>
  <si>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</si>
  <si>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</si>
  <si>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</si>
  <si>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</si>
  <si>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</si>
  <si>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</si>
  <si>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</si>
  <si>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</si>
  <si>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</si>
  <si>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</si>
  <si>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</si>
  <si>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</si>
  <si>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</si>
  <si>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</si>
  <si>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</si>
  <si>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</si>
  <si>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</si>
  <si>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</si>
  <si>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</si>
  <si>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</si>
  <si>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</si>
  <si>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</si>
  <si>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</si>
  <si>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</si>
  <si>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</si>
  <si>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</si>
  <si>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</si>
  <si>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</si>
  <si>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</si>
  <si>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</si>
  <si>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</si>
  <si>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</si>
  <si>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</si>
  <si>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</si>
  <si>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</si>
  <si>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</si>
  <si>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</si>
  <si>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</si>
  <si>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</si>
  <si>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</si>
  <si>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</si>
  <si>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</si>
  <si>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</si>
  <si>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</si>
  <si>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</si>
  <si>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</si>
  <si>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</si>
  <si>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</si>
  <si>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</si>
  <si>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</si>
  <si>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</si>
  <si>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</si>
  <si>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</si>
  <si>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</si>
  <si>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</si>
  <si>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</si>
  <si>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</si>
  <si>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</si>
  <si>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</si>
  <si>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</si>
  <si>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</si>
  <si>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</si>
  <si>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</si>
  <si>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</si>
  <si>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</si>
  <si>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</si>
  <si>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</si>
  <si>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</si>
  <si>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</si>
  <si>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</si>
  <si>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</si>
  <si>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</si>
  <si>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</si>
  <si>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</si>
  <si>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</si>
  <si>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</si>
  <si>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</si>
  <si>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</si>
  <si>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</si>
  <si>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</si>
  <si>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</si>
  <si>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</si>
  <si>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</si>
  <si>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</si>
  <si>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</si>
  <si>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</si>
  <si>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</si>
  <si>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</si>
  <si>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</si>
  <si>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</si>
  <si>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</si>
  <si>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</si>
  <si>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</si>
  <si>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</si>
  <si>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</si>
  <si>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</si>
  <si>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</si>
  <si>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</si>
  <si>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</si>
  <si>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</si>
  <si>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</si>
  <si>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</si>
  <si>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</si>
  <si>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</si>
  <si>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</si>
  <si>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</si>
  <si>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</si>
  <si>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</si>
  <si>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</si>
  <si>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</si>
  <si>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</si>
  <si>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</si>
  <si>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</si>
  <si>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</si>
  <si>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</si>
  <si>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</si>
  <si>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</si>
  <si>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</si>
  <si>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</si>
  <si>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</si>
  <si>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</si>
  <si>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</si>
  <si>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</si>
  <si>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</si>
  <si>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</si>
  <si>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</si>
  <si>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</si>
  <si>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</si>
  <si>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</si>
  <si>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</si>
  <si>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</si>
  <si>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</si>
  <si>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</si>
  <si>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</si>
  <si>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</si>
  <si>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</si>
  <si>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</si>
  <si>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</si>
  <si>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</si>
  <si>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</si>
  <si>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</si>
  <si>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</si>
  <si>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</si>
  <si>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</si>
  <si>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</si>
  <si>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</si>
  <si>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</si>
  <si>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</si>
  <si>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</si>
  <si>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</si>
  <si>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</si>
  <si>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</si>
  <si>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</si>
  <si>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</si>
  <si>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</si>
  <si>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</si>
  <si>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</si>
  <si>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</si>
  <si>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</si>
  <si>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</si>
  <si>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</si>
  <si>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</si>
  <si>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</si>
  <si>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</si>
  <si>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</si>
  <si>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</si>
  <si>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</si>
  <si>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</si>
  <si>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</si>
  <si>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</si>
  <si>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</si>
  <si>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</si>
  <si>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</si>
  <si>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</si>
  <si>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</si>
  <si>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</si>
  <si>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</si>
  <si>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</si>
  <si>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</si>
  <si>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</si>
  <si>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</si>
  <si>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</si>
  <si>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</si>
  <si>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</si>
  <si>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</si>
  <si>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</si>
  <si>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</si>
  <si>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</si>
  <si>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</si>
  <si>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</si>
  <si>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</si>
  <si>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</si>
  <si>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</si>
  <si>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</si>
  <si>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</si>
  <si>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</si>
  <si>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</si>
  <si>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</si>
  <si>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</si>
  <si>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</si>
  <si>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</si>
  <si>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</si>
  <si>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</si>
  <si>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</si>
  <si>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</si>
  <si>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</si>
  <si>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</si>
  <si>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</si>
  <si>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</si>
  <si>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</si>
  <si>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</si>
  <si>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</si>
  <si>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</si>
  <si>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</si>
  <si>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</si>
  <si>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</si>
  <si>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</si>
  <si>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</si>
  <si>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</si>
  <si>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</si>
  <si>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</si>
  <si>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</si>
  <si>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</si>
  <si>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</si>
  <si>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</si>
  <si>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</si>
  <si>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</si>
  <si>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</si>
  <si>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</si>
  <si>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</si>
  <si>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</si>
  <si>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</si>
  <si>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</si>
  <si>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</si>
  <si>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</si>
  <si>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</si>
  <si>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</si>
  <si>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</si>
  <si>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</si>
  <si>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</si>
  <si>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</si>
  <si>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</si>
  <si>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</si>
  <si>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</si>
  <si>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</si>
  <si>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</si>
  <si>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</si>
  <si>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</si>
  <si>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</si>
  <si>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</si>
  <si>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</si>
  <si>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</si>
  <si>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</si>
  <si>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</si>
  <si>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</si>
  <si>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</si>
  <si>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</si>
  <si>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</si>
  <si>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</si>
  <si>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</si>
  <si>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</si>
  <si>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</si>
  <si>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</si>
  <si>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</si>
  <si>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</si>
  <si>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</si>
  <si>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</si>
  <si>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</si>
  <si>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</si>
  <si>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</si>
  <si>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</si>
  <si>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</si>
  <si>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</si>
  <si>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</si>
  <si>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</si>
  <si>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</si>
  <si>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</si>
  <si>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</si>
  <si>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</si>
  <si>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</si>
  <si>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</si>
  <si>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</si>
  <si>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</si>
  <si>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</si>
  <si>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</si>
  <si>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</si>
  <si>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</si>
  <si>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</si>
  <si>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</si>
  <si>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</si>
  <si>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</si>
  <si>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</si>
  <si>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</si>
  <si>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</si>
  <si>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</si>
  <si>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</si>
  <si>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</si>
  <si>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</si>
  <si>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</si>
  <si>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</si>
  <si>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</si>
  <si>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</si>
  <si>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</si>
  <si>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</si>
  <si>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</si>
  <si>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</si>
  <si>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</si>
  <si>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</si>
  <si>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</si>
  <si>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</si>
  <si>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</si>
  <si>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</si>
  <si>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</si>
  <si>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</si>
  <si>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</si>
  <si>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</si>
  <si>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</si>
  <si>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</si>
  <si>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</si>
  <si>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</si>
  <si>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</si>
  <si>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</si>
  <si>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</si>
  <si>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</si>
  <si>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</si>
  <si>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</si>
  <si>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</si>
  <si>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</si>
  <si>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</si>
  <si>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</si>
  <si>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</si>
  <si>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</si>
  <si>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</si>
  <si>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</si>
  <si>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</si>
  <si>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</si>
  <si>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</si>
  <si>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</si>
  <si>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</si>
  <si>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</si>
  <si>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</si>
  <si>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</si>
  <si>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</si>
  <si>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</si>
  <si>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</si>
  <si>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</si>
  <si>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</si>
  <si>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</si>
  <si>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</si>
  <si>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</si>
  <si>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</si>
  <si>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</si>
  <si>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</si>
  <si>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</si>
  <si>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</si>
  <si>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</si>
  <si>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</si>
  <si>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</si>
  <si>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</si>
  <si>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</si>
  <si>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</si>
  <si>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</si>
  <si>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</si>
  <si>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</si>
  <si>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</si>
  <si>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</si>
  <si>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</si>
  <si>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</si>
  <si>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</si>
  <si>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</si>
  <si>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</si>
  <si>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</si>
  <si>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</si>
  <si>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</si>
  <si>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</si>
  <si>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</si>
  <si>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</si>
  <si>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</si>
  <si>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</si>
  <si>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</si>
  <si>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</si>
  <si>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</si>
  <si>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</si>
  <si>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</si>
  <si>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</si>
  <si>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</si>
  <si>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</si>
  <si>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</si>
  <si>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</si>
  <si>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</si>
  <si>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</si>
  <si>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</si>
  <si>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</si>
  <si>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</si>
  <si>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</si>
  <si>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</si>
  <si>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</si>
  <si>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</si>
  <si>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</si>
  <si>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</si>
  <si>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</si>
  <si>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</si>
  <si>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</si>
  <si>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</si>
  <si>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</si>
  <si>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</si>
  <si>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</si>
  <si>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</si>
  <si>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</si>
  <si>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</si>
  <si>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</si>
  <si>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</si>
  <si>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</si>
  <si>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</si>
  <si>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</si>
  <si>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</si>
  <si>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</si>
  <si>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</si>
  <si>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</si>
  <si>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</si>
  <si>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</si>
  <si>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</si>
  <si>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</si>
  <si>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</si>
  <si>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</si>
  <si>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</si>
  <si>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</si>
  <si>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</si>
  <si>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</si>
  <si>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</si>
  <si>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</si>
  <si>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</si>
  <si>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</si>
  <si>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</si>
  <si>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</si>
  <si>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</si>
  <si>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</si>
  <si>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</si>
  <si>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</si>
  <si>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</si>
  <si>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</si>
  <si>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</si>
  <si>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</si>
  <si>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</si>
  <si>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</si>
  <si>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</si>
  <si>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</si>
  <si>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</si>
  <si>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</si>
  <si>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</si>
  <si>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</si>
  <si>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</si>
  <si>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</si>
  <si>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</si>
  <si>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</si>
  <si>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</si>
  <si>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</si>
  <si>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</si>
  <si>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</si>
  <si>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</si>
  <si>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</si>
  <si>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</si>
  <si>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</si>
  <si>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</si>
  <si>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</si>
  <si>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</si>
  <si>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</si>
  <si>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</si>
  <si>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</si>
  <si>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</si>
  <si>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</si>
  <si>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</si>
  <si>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</si>
  <si>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</si>
  <si>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</si>
  <si>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</si>
  <si>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</si>
  <si>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</si>
  <si>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</si>
  <si>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</si>
  <si>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</si>
  <si>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</si>
  <si>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</si>
  <si>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</si>
  <si>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</si>
  <si>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</si>
  <si>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</si>
  <si>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</si>
  <si>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</si>
  <si>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</si>
  <si>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</si>
  <si>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</si>
  <si>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</si>
  <si>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</si>
  <si>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</si>
  <si>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</si>
  <si>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</si>
  <si>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</si>
  <si>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</si>
  <si>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</si>
  <si>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</si>
  <si>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</si>
  <si>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</si>
  <si>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</si>
  <si>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</si>
  <si>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</si>
  <si>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</si>
  <si>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</si>
  <si>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</si>
  <si>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</si>
  <si>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</si>
  <si>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</si>
  <si>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</si>
  <si>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</si>
  <si>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</si>
  <si>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</si>
  <si>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</si>
  <si>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</si>
  <si>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</si>
  <si>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</si>
  <si>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</si>
  <si>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</si>
  <si>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</si>
  <si>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</si>
  <si>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</si>
  <si>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</si>
  <si>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</si>
  <si>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</si>
  <si>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</si>
  <si>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</si>
  <si>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</si>
  <si>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</si>
  <si>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</si>
  <si>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</si>
  <si>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</si>
  <si>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</si>
  <si>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</si>
  <si>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</si>
  <si>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</si>
  <si>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</si>
  <si>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</si>
  <si>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</si>
  <si>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</si>
  <si>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</si>
  <si>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</si>
  <si>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</si>
  <si>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</si>
  <si>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</si>
  <si>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</si>
  <si>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</si>
  <si>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</si>
  <si>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</si>
  <si>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</si>
  <si>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</si>
  <si>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</si>
  <si>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</si>
  <si>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</si>
  <si>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</si>
  <si>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</si>
  <si>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</si>
  <si>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</si>
  <si>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</si>
  <si>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</si>
  <si>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</si>
  <si>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</si>
  <si>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</si>
  <si>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</si>
  <si>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</si>
  <si>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</si>
  <si>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</si>
  <si>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</si>
  <si>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</si>
  <si>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</si>
  <si>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</si>
  <si>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</si>
  <si>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</si>
  <si>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</si>
  <si>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</si>
  <si>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</si>
  <si>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</si>
  <si>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</si>
  <si>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</si>
  <si>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</si>
  <si>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</si>
  <si>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</si>
  <si>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</si>
  <si>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</si>
  <si>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</si>
  <si>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</si>
  <si>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</si>
  <si>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</si>
  <si>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</si>
  <si>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</si>
  <si>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</si>
  <si>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</si>
  <si>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</si>
  <si>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</si>
  <si>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</si>
  <si>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</si>
  <si>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</si>
  <si>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</si>
  <si>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</si>
  <si>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</si>
  <si>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</si>
  <si>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</si>
  <si>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</si>
  <si>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</si>
  <si>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</si>
  <si>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</si>
  <si>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</si>
  <si>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</si>
  <si>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</si>
  <si>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</si>
  <si>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</si>
  <si>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</si>
  <si>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</si>
  <si>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</si>
  <si>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</si>
  <si>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</si>
  <si>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</si>
  <si>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</si>
  <si>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</si>
  <si>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</si>
  <si>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</si>
  <si>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</si>
  <si>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</si>
  <si>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</si>
  <si>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</si>
  <si>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</si>
  <si>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</si>
  <si>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</si>
  <si>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</si>
  <si>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</si>
  <si>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</si>
  <si>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</si>
  <si>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</si>
  <si>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</si>
  <si>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</si>
  <si>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</si>
  <si>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</si>
  <si>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</si>
  <si>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</si>
  <si>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</si>
  <si>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</si>
  <si>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</si>
  <si>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</si>
  <si>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</si>
  <si>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</si>
  <si>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</si>
  <si>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</si>
  <si>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</si>
  <si>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</si>
  <si>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</si>
  <si>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</si>
  <si>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</si>
  <si>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</si>
  <si>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</si>
  <si>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</si>
  <si>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</si>
  <si>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</si>
  <si>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</si>
  <si>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</si>
  <si>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</si>
  <si>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</si>
  <si>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</si>
  <si>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</si>
  <si>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</si>
  <si>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</si>
  <si>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</si>
  <si>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</si>
  <si>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</si>
  <si>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</si>
  <si>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</si>
  <si>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</si>
  <si>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</si>
  <si>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</si>
  <si>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</si>
  <si>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</si>
  <si>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</si>
  <si>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</si>
  <si>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</si>
  <si>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</si>
  <si>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</si>
  <si>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</si>
  <si>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</si>
  <si>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</si>
  <si>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</si>
  <si>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</si>
  <si>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</si>
  <si>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</si>
  <si>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</si>
  <si>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</si>
  <si>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</si>
  <si>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</si>
  <si>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</si>
  <si>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</si>
  <si>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</si>
  <si>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</si>
  <si>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</si>
  <si>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</si>
  <si>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</si>
  <si>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</si>
  <si>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</si>
  <si>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</si>
  <si>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</si>
  <si>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</si>
  <si>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</si>
  <si>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</si>
  <si>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</si>
  <si>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</si>
  <si>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</si>
  <si>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</si>
  <si>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</si>
  <si>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</si>
  <si>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</si>
  <si>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</si>
  <si>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</si>
  <si>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</si>
  <si>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</si>
  <si>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</si>
  <si>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</si>
  <si>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</si>
  <si>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</si>
  <si>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</si>
  <si>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</si>
  <si>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</si>
  <si>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</si>
  <si>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</si>
  <si>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</si>
  <si>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</si>
  <si>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</si>
  <si>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</si>
  <si>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</si>
  <si>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</si>
  <si>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</si>
  <si>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</si>
  <si>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</si>
  <si>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</si>
  <si>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</si>
  <si>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</si>
  <si>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</si>
  <si>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</si>
  <si>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</si>
  <si>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</si>
  <si>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</si>
  <si>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</si>
  <si>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</si>
  <si>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</si>
  <si>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</si>
  <si>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</si>
  <si>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</si>
  <si>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</si>
  <si>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</si>
  <si>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</si>
  <si>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</si>
  <si>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</si>
  <si>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</si>
  <si>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</si>
  <si>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</si>
  <si>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</si>
  <si>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</si>
  <si>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</si>
  <si>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</si>
  <si>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</si>
  <si>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</si>
  <si>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</si>
  <si>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</si>
  <si>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</si>
  <si>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</si>
  <si>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</si>
  <si>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</si>
  <si>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</si>
  <si>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</si>
  <si>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</si>
  <si>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</si>
  <si>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</si>
  <si>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</si>
  <si>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</si>
  <si>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</si>
  <si>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</si>
  <si>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</si>
  <si>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</si>
  <si>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</si>
  <si>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</si>
  <si>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</si>
  <si>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</si>
  <si>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</si>
  <si>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</si>
  <si>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</si>
  <si>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</si>
  <si>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</si>
  <si>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</si>
  <si>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</si>
  <si>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</si>
  <si>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</si>
  <si>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</si>
  <si>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</si>
  <si>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</si>
  <si>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</si>
  <si>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</si>
  <si>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</si>
  <si>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</si>
  <si>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</si>
  <si>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</si>
  <si>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</si>
  <si>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</si>
  <si>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</si>
  <si>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</si>
  <si>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</si>
  <si>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</si>
  <si>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</si>
  <si>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</si>
  <si>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</si>
  <si>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</si>
  <si>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</si>
  <si>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</si>
  <si>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</si>
  <si>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</si>
  <si>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</si>
  <si>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</si>
  <si>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</si>
  <si>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</si>
  <si>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</si>
  <si>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</si>
  <si>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</si>
  <si>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</si>
  <si>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</si>
  <si>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</si>
  <si>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</si>
  <si>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</si>
  <si>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</si>
  <si>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</si>
  <si>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</si>
  <si>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</si>
  <si>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</si>
  <si>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</si>
  <si>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</si>
  <si>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</si>
  <si>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</si>
  <si>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</si>
  <si>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</si>
  <si>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</si>
  <si>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</si>
  <si>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</si>
  <si>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</si>
  <si>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</si>
  <si>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</si>
  <si>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</si>
  <si>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</si>
  <si>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</si>
  <si>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</si>
  <si>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</si>
  <si>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</si>
  <si>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</si>
  <si>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</si>
  <si>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</si>
  <si>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</si>
  <si>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</si>
  <si>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</si>
  <si>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</si>
  <si>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</si>
  <si>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</si>
  <si>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</si>
  <si>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</si>
  <si>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</si>
  <si>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</si>
  <si>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</si>
  <si>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</si>
  <si>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</si>
  <si>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</si>
  <si>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</si>
  <si>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</si>
  <si>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</si>
  <si>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</si>
  <si>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</si>
  <si>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</si>
  <si>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</si>
  <si>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</si>
  <si>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</si>
  <si>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</si>
  <si>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</si>
  <si>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</si>
  <si>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</si>
  <si>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</si>
  <si>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</si>
  <si>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</si>
  <si>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</si>
  <si>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</si>
  <si>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</si>
  <si>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</si>
  <si>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</si>
  <si>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</si>
  <si>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</si>
  <si>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</si>
  <si>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</si>
  <si>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</si>
  <si>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</si>
  <si>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</si>
  <si>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</si>
  <si>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</si>
  <si>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</si>
  <si>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</si>
  <si>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</si>
  <si>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</si>
  <si>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</si>
  <si>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</si>
  <si>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</si>
  <si>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</si>
  <si>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</si>
  <si>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</si>
  <si>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</si>
  <si>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</si>
  <si>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</si>
  <si>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</si>
  <si>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</si>
  <si>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</si>
  <si>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</si>
  <si>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</si>
  <si>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</si>
  <si>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</si>
  <si>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</si>
  <si>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</si>
  <si>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</si>
  <si>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</si>
  <si>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</si>
  <si>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</si>
  <si>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</si>
  <si>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</si>
  <si>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</si>
  <si>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</si>
  <si>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</si>
  <si>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</si>
  <si>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</si>
  <si>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</si>
  <si>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</si>
  <si>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</si>
  <si>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</si>
  <si>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</si>
  <si>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</si>
  <si>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</si>
  <si>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</si>
  <si>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</si>
  <si>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</si>
  <si>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</si>
  <si>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</si>
  <si>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</si>
  <si>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</si>
  <si>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</si>
  <si>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</si>
  <si>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</si>
  <si>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</si>
  <si>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</si>
  <si>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</si>
  <si>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</si>
  <si>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</si>
  <si>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</si>
  <si>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</si>
  <si>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</si>
  <si>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</si>
  <si>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</si>
  <si>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</si>
  <si>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</si>
  <si>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</si>
  <si>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</si>
  <si>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</si>
  <si>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</si>
  <si>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</si>
  <si>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</si>
  <si>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</si>
  <si>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</si>
  <si>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</si>
  <si>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</si>
  <si>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</si>
  <si>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</si>
  <si>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</si>
  <si>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</si>
  <si>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</si>
  <si>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</si>
  <si>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</si>
  <si>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</si>
  <si>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</si>
  <si>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</si>
  <si>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</si>
  <si>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</si>
  <si>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</si>
  <si>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</si>
  <si>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</si>
  <si>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</si>
  <si>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</si>
  <si>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</si>
  <si>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</si>
  <si>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</si>
  <si>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</si>
  <si>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</si>
  <si>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</si>
  <si>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</si>
  <si>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</si>
  <si>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</si>
  <si>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</si>
  <si>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</si>
  <si>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</si>
  <si>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</si>
  <si>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</si>
  <si>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</si>
  <si>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</si>
  <si>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</si>
  <si>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</si>
  <si>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</si>
  <si>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</si>
  <si>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</si>
  <si>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</si>
  <si>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</si>
  <si>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</si>
  <si>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</si>
  <si>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</si>
  <si>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</si>
  <si>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</si>
  <si>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</si>
  <si>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</si>
  <si>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</si>
  <si>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</si>
  <si>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</si>
  <si>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</si>
  <si>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</si>
  <si>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</si>
  <si>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</si>
  <si>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</si>
  <si>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</si>
  <si>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</si>
  <si>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</si>
  <si>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</si>
  <si>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</si>
  <si>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</si>
  <si>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</si>
  <si>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</si>
  <si>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</si>
  <si>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</si>
  <si>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</si>
  <si>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</si>
  <si>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</si>
  <si>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</si>
  <si>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</si>
  <si>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</si>
  <si>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</si>
  <si>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</si>
  <si>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</si>
  <si>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</si>
  <si>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</si>
  <si>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</si>
  <si>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</si>
  <si>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</si>
  <si>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</si>
  <si>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</si>
  <si>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</si>
  <si>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</si>
  <si>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</si>
  <si>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</si>
  <si>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</si>
  <si>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</si>
  <si>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</si>
  <si>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</si>
  <si>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</si>
  <si>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</si>
  <si>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</si>
  <si>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</si>
  <si>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</si>
  <si>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</si>
  <si>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</si>
  <si>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</si>
  <si>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</si>
  <si>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</si>
  <si>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</si>
  <si>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</si>
  <si>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</si>
  <si>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</si>
  <si>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</si>
  <si>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</si>
  <si>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</si>
  <si>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</si>
  <si>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</si>
  <si>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</si>
  <si>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</si>
  <si>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</si>
  <si>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</si>
  <si>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</si>
  <si>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</si>
  <si>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</si>
  <si>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</si>
  <si>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</si>
  <si>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</si>
  <si>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</si>
  <si>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</si>
  <si>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</si>
  <si>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</si>
  <si>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</si>
  <si>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</si>
  <si>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</si>
  <si>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</si>
  <si>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</si>
  <si>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</si>
  <si>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</si>
  <si>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</si>
  <si>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</si>
  <si>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</si>
  <si>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</si>
  <si>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</si>
  <si>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</si>
  <si>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</si>
  <si>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</si>
  <si>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</si>
  <si>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</si>
  <si>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</si>
  <si>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</si>
  <si>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</si>
  <si>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</si>
  <si>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</si>
  <si>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</si>
  <si>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</si>
  <si>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</si>
  <si>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</si>
  <si>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</si>
  <si>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</si>
  <si>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</si>
  <si>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</si>
  <si>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</si>
  <si>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</si>
  <si>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</si>
  <si>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</si>
  <si>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</si>
  <si>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</si>
  <si>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</si>
  <si>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</si>
  <si>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</si>
  <si>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</si>
  <si>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</si>
  <si>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</si>
  <si>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</si>
  <si>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</si>
  <si>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</si>
  <si>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</si>
  <si>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</si>
  <si>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</si>
  <si>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</si>
  <si>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</si>
  <si>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</si>
  <si>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</si>
  <si>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</si>
  <si>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</si>
  <si>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</si>
  <si>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</si>
  <si>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</si>
  <si>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</si>
  <si>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</si>
  <si>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</si>
  <si>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</si>
  <si>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</si>
  <si>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</si>
  <si>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</si>
  <si>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</si>
  <si>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</si>
  <si>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</si>
  <si>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</si>
  <si>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</si>
  <si>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</si>
  <si>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</si>
  <si>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</si>
  <si>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</si>
  <si>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</si>
  <si>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</si>
  <si>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</si>
  <si>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</si>
  <si>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</si>
  <si>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</si>
  <si>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</si>
  <si>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</si>
  <si>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</si>
  <si>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</si>
  <si>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</si>
  <si>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</si>
  <si>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</si>
  <si>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</si>
  <si>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</si>
  <si>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</si>
  <si>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</si>
  <si>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</si>
  <si>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</si>
  <si>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</si>
  <si>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</si>
  <si>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</si>
  <si>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</si>
  <si>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</si>
  <si>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</si>
  <si>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</si>
  <si>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</si>
  <si>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</si>
  <si>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</si>
  <si>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</si>
  <si>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</si>
  <si>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</si>
  <si>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</si>
  <si>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</si>
  <si>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</si>
  <si>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</si>
  <si>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</si>
  <si>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</si>
  <si>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</si>
  <si>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</si>
  <si>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</si>
  <si>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</si>
  <si>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</si>
  <si>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</si>
  <si>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</si>
  <si>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</si>
  <si>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</si>
  <si>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</si>
  <si>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</si>
  <si>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</si>
  <si>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</si>
  <si>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</si>
  <si>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</si>
  <si>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</si>
  <si>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</si>
  <si>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</si>
  <si>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</si>
  <si>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</si>
  <si>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</si>
  <si>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</si>
  <si>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</si>
  <si>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</si>
  <si>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</si>
  <si>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</si>
  <si>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</si>
  <si>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</si>
  <si>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</si>
  <si>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</si>
  <si>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</si>
  <si>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</si>
  <si>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</si>
  <si>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</si>
  <si>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</si>
  <si>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</si>
  <si>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</si>
  <si>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</si>
  <si>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</si>
  <si>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</si>
  <si>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</si>
  <si>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</si>
  <si>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</si>
  <si>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</si>
  <si>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</si>
  <si>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</si>
  <si>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</si>
  <si>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</si>
  <si>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</si>
  <si>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</si>
  <si>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</si>
  <si>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</si>
  <si>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</si>
  <si>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</si>
  <si>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</si>
  <si>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</si>
  <si>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</si>
  <si>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</si>
  <si>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</si>
  <si>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</si>
  <si>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</si>
  <si>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</si>
  <si>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</si>
  <si>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</si>
  <si>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</si>
  <si>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</si>
  <si>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</si>
  <si>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</si>
  <si>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</si>
  <si>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</si>
  <si>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</si>
  <si>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</si>
  <si>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</si>
  <si>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</si>
  <si>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</si>
  <si>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</si>
  <si>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</si>
  <si>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</si>
  <si>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</si>
  <si>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</si>
  <si>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</si>
  <si>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</si>
  <si>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</si>
  <si>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</si>
  <si>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</si>
  <si>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</si>
  <si>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</si>
  <si>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</si>
  <si>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</si>
  <si>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</si>
  <si>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</si>
  <si>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</si>
  <si>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</si>
  <si>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</si>
  <si>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</si>
  <si>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</si>
  <si>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</si>
  <si>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</si>
  <si>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</si>
  <si>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</si>
  <si>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</si>
  <si>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</si>
  <si>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</si>
  <si>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</si>
  <si>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</si>
  <si>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</si>
  <si>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</si>
  <si>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</si>
  <si>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</si>
  <si>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</si>
  <si>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</si>
  <si>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</si>
  <si>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</si>
  <si>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</si>
  <si>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</si>
  <si>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</si>
  <si>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</si>
  <si>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</si>
  <si>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</si>
  <si>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</si>
  <si>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</si>
  <si>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</si>
  <si>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</si>
  <si>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</si>
  <si>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</si>
  <si>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</si>
  <si>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</si>
  <si>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</si>
  <si>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</si>
  <si>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</si>
  <si>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</si>
  <si>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</si>
  <si>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</si>
  <si>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</si>
  <si>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</si>
  <si>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</si>
  <si>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</si>
  <si>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</si>
  <si>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</si>
  <si>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</si>
  <si>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</si>
  <si>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</si>
  <si>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</si>
  <si>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</si>
  <si>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</si>
  <si>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</si>
  <si>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</si>
  <si>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</si>
  <si>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</si>
  <si>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</si>
  <si>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</si>
  <si>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</si>
  <si>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</si>
  <si>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</si>
  <si>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</si>
  <si>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</si>
  <si>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</si>
  <si>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</si>
  <si>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</si>
  <si>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</si>
  <si>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</si>
  <si>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</si>
  <si>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</si>
  <si>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</si>
  <si>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</si>
  <si>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</si>
  <si>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</si>
  <si>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</si>
  <si>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</si>
  <si>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</si>
  <si>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</si>
  <si>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</si>
  <si>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</si>
  <si>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</si>
  <si>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</si>
  <si>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</si>
  <si>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</si>
  <si>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</si>
  <si>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</si>
  <si>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</si>
  <si>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</si>
  <si>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</si>
  <si>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</si>
  <si>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</si>
  <si>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</si>
  <si>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</si>
  <si>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</si>
  <si>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</si>
  <si>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</si>
  <si>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</si>
  <si>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</si>
  <si>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</si>
  <si>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</si>
  <si>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</si>
  <si>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</si>
  <si>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</si>
  <si>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</si>
  <si>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</si>
  <si>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</si>
  <si>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</si>
  <si>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</si>
  <si>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</si>
  <si>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</si>
  <si>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</si>
  <si>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</si>
  <si>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</si>
  <si>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</si>
  <si>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</si>
  <si>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</si>
  <si>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</si>
  <si>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</si>
  <si>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</si>
  <si>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</si>
  <si>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</si>
  <si>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</si>
  <si>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</si>
  <si>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</si>
  <si>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</si>
  <si>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</si>
  <si>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</si>
  <si>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</si>
  <si>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</si>
  <si>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</si>
  <si>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</si>
  <si>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</si>
  <si>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</si>
  <si>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</si>
  <si>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</si>
  <si>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</si>
  <si>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</si>
  <si>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</si>
  <si>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</si>
  <si>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</si>
  <si>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</si>
  <si>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</si>
  <si>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</si>
  <si>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</si>
  <si>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</si>
  <si>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</si>
  <si>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</si>
  <si>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</si>
  <si>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</si>
  <si>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</si>
  <si>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</si>
  <si>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</si>
  <si>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</si>
  <si>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</si>
  <si>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</si>
  <si>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</si>
  <si>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</si>
  <si>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</si>
  <si>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</si>
  <si>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</si>
  <si>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</si>
  <si>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</si>
  <si>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</si>
  <si>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</si>
  <si>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</si>
  <si>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</si>
  <si>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</si>
  <si>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</si>
  <si>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</si>
  <si>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</si>
  <si>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</si>
  <si>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</si>
  <si>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</si>
  <si>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</si>
  <si>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</si>
  <si>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</si>
  <si>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</si>
  <si>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</si>
  <si>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</si>
  <si>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</si>
  <si>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</si>
  <si>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</si>
  <si>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</si>
  <si>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</si>
  <si>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</si>
  <si>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</si>
  <si>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</si>
  <si>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</si>
  <si>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</si>
  <si>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</si>
  <si>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</si>
  <si>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</si>
  <si>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</si>
  <si>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</si>
  <si>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</si>
  <si>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</si>
  <si>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</si>
  <si>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</si>
  <si>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</si>
  <si>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</si>
  <si>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</si>
  <si>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</si>
  <si>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</si>
  <si>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</si>
  <si>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</si>
  <si>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</si>
  <si>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</si>
  <si>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</si>
  <si>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</si>
  <si>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</si>
  <si>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</si>
  <si>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</si>
  <si>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</si>
  <si>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</si>
  <si>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</si>
  <si>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</si>
  <si>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</si>
  <si>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</si>
  <si>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</si>
  <si>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</si>
  <si>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</si>
  <si>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</si>
  <si>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</si>
  <si>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</si>
  <si>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</si>
  <si>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</si>
  <si>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</si>
  <si>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</si>
  <si>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</si>
  <si>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</si>
  <si>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</si>
  <si>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</si>
  <si>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</si>
  <si>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</si>
  <si>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</si>
  <si>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</si>
  <si>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</si>
  <si>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</si>
  <si>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</si>
  <si>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</si>
  <si>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</si>
  <si>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</si>
  <si>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</si>
  <si>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</si>
  <si>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</si>
  <si>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</si>
  <si>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</si>
  <si>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</si>
  <si>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</si>
  <si>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</si>
  <si>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</si>
  <si>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</si>
  <si>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</si>
  <si>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</si>
  <si>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</si>
  <si>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</si>
  <si>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</si>
  <si>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</si>
  <si>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</si>
  <si>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</si>
  <si>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</si>
  <si>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</si>
  <si>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</si>
  <si>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</si>
  <si>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</si>
  <si>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</si>
  <si>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</si>
  <si>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</si>
  <si>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</si>
  <si>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</si>
  <si>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</si>
  <si>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</si>
  <si>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</si>
  <si>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</si>
  <si>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</si>
  <si>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</si>
  <si>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</si>
  <si>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</si>
  <si>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</si>
  <si>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</si>
  <si>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</si>
  <si>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</si>
  <si>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</si>
  <si>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</si>
  <si>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</si>
  <si>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</si>
  <si>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</si>
  <si>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</si>
  <si>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</si>
  <si>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</si>
  <si>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</si>
  <si>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</si>
  <si>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</si>
  <si>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</si>
  <si>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</si>
  <si>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</si>
  <si>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</si>
  <si>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</si>
  <si>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</si>
  <si>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</si>
  <si>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</si>
  <si>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</si>
  <si>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</si>
  <si>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</si>
  <si>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</si>
  <si>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</si>
  <si>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</si>
  <si>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</si>
  <si>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</si>
  <si>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</si>
  <si>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</si>
  <si>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</si>
  <si>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</si>
  <si>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</si>
  <si>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</si>
  <si>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</si>
  <si>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</si>
  <si>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</si>
  <si>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</si>
  <si>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</si>
  <si>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</si>
  <si>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</si>
  <si>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</si>
  <si>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</si>
  <si>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</si>
  <si>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</si>
  <si>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</si>
  <si>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</si>
  <si>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</si>
  <si>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</si>
  <si>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</si>
  <si>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</si>
  <si>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</si>
  <si>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</si>
  <si>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</si>
  <si>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</si>
  <si>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</si>
  <si>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</si>
  <si>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</si>
  <si>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</si>
  <si>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</si>
  <si>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</si>
  <si>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</si>
  <si>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</si>
  <si>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</si>
  <si>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</si>
  <si>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</si>
  <si>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</si>
  <si>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</si>
  <si>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</si>
  <si>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</si>
  <si>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</si>
  <si>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</si>
  <si>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</si>
  <si>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</si>
  <si>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</si>
  <si>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</si>
  <si>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</si>
  <si>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</si>
  <si>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</si>
  <si>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</si>
  <si>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</si>
  <si>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</si>
  <si>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</si>
  <si>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</si>
  <si>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</si>
  <si>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</si>
  <si>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</si>
  <si>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</si>
  <si>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</si>
  <si>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</si>
  <si>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</si>
  <si>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</si>
  <si>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</si>
  <si>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</si>
  <si>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</si>
  <si>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</si>
  <si>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</si>
  <si>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</si>
  <si>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</si>
  <si>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</si>
  <si>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</si>
  <si>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</si>
  <si>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</si>
  <si>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</si>
  <si>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</si>
  <si>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</si>
  <si>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</si>
  <si>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</si>
  <si>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</si>
  <si>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</si>
  <si>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</si>
  <si>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</si>
  <si>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</si>
  <si>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</si>
  <si>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</si>
  <si>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</si>
  <si>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</si>
  <si>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</si>
  <si>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</si>
  <si>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</si>
  <si>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</si>
  <si>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</si>
  <si>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</si>
  <si>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</si>
  <si>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</si>
  <si>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</si>
  <si>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</si>
  <si>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</si>
  <si>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</si>
  <si>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</si>
  <si>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</si>
  <si>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</si>
  <si>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</si>
  <si>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</si>
  <si>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</si>
  <si>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</si>
  <si>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</si>
  <si>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</si>
  <si>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</si>
  <si>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</si>
  <si>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</si>
  <si>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</si>
  <si>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</si>
  <si>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</si>
  <si>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</si>
  <si>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</si>
  <si>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</si>
  <si>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</si>
  <si>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</si>
  <si>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</si>
  <si>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</si>
  <si>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</si>
  <si>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</si>
  <si>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</si>
  <si>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</si>
  <si>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</si>
  <si>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</si>
  <si>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</si>
  <si>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</si>
  <si>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</si>
  <si>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</si>
  <si>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</si>
  <si>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</si>
  <si>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</si>
  <si>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</si>
  <si>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</si>
  <si>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</si>
  <si>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</si>
  <si>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</si>
  <si>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</si>
  <si>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</si>
  <si>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</si>
  <si>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</si>
  <si>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</si>
  <si>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</si>
  <si>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</si>
  <si>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</si>
  <si>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</si>
  <si>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</si>
  <si>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</si>
  <si>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</si>
  <si>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</si>
  <si>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</si>
  <si>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</si>
  <si>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</si>
  <si>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</si>
  <si>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</si>
  <si>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</si>
  <si>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</si>
  <si>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</si>
  <si>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</si>
  <si>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</si>
  <si>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</si>
  <si>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</si>
  <si>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</si>
  <si>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</si>
  <si>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</si>
  <si>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</si>
  <si>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</si>
  <si>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</si>
  <si>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</si>
  <si>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</si>
  <si>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</si>
  <si>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</si>
  <si>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</si>
  <si>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</si>
  <si>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</si>
  <si>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</si>
  <si>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</si>
  <si>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</si>
  <si>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</si>
  <si>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</si>
  <si>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</si>
  <si>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</si>
  <si>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</si>
  <si>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</si>
  <si>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</si>
  <si>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</si>
  <si>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</si>
  <si>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</si>
  <si>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</si>
  <si>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</si>
  <si>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</si>
  <si>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</si>
  <si>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</si>
  <si>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</si>
  <si>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</si>
  <si>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</si>
  <si>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</si>
  <si>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</si>
  <si>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</si>
  <si>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</si>
  <si>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</si>
  <si>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</si>
  <si>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</si>
  <si>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</si>
  <si>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</si>
  <si>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</si>
  <si>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</si>
  <si>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</si>
  <si>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</si>
  <si>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</si>
  <si>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</si>
  <si>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</si>
  <si>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</si>
  <si>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</si>
  <si>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</si>
  <si>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</si>
  <si>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</si>
  <si>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</si>
  <si>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</si>
  <si>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</si>
  <si>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</si>
  <si>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</si>
  <si>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</si>
  <si>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</si>
  <si>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</si>
  <si>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</si>
  <si>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</si>
  <si>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</si>
  <si>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</si>
  <si>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</si>
  <si>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</si>
  <si>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</si>
  <si>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</si>
  <si>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</si>
  <si>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</si>
  <si>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</si>
  <si>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</si>
  <si>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</si>
  <si>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</si>
  <si>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</si>
  <si>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</si>
  <si>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</si>
  <si>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</si>
  <si>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</si>
  <si>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</si>
  <si>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</si>
  <si>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</si>
  <si>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</si>
  <si>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</si>
  <si>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</si>
  <si>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</si>
  <si>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</si>
  <si>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</si>
  <si>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</si>
  <si>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</si>
  <si>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</si>
  <si>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</si>
  <si>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</si>
  <si>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</si>
  <si>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</si>
  <si>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</si>
  <si>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</si>
  <si>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</si>
  <si>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</si>
  <si>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</si>
  <si>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</si>
  <si>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</si>
  <si>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</si>
  <si>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</si>
  <si>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</si>
  <si>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</si>
  <si>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</si>
  <si>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</si>
  <si>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</si>
  <si>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</si>
  <si>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</si>
  <si>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</si>
  <si>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</si>
  <si>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</si>
  <si>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</si>
  <si>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</si>
  <si>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</si>
  <si>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</si>
  <si>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</si>
  <si>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</si>
  <si>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</si>
  <si>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</si>
  <si>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</si>
  <si>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</si>
  <si>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</si>
  <si>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</si>
  <si>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</si>
  <si>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</si>
  <si>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</si>
  <si>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</si>
  <si>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</si>
  <si>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</si>
  <si>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</si>
  <si>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</si>
  <si>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</si>
  <si>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</si>
  <si>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</si>
  <si>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</si>
  <si>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</si>
  <si>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</si>
  <si>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</si>
  <si>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</si>
  <si>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</si>
  <si>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</si>
  <si>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</si>
  <si>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</si>
  <si>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</si>
  <si>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</si>
  <si>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</si>
  <si>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</si>
  <si>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</si>
  <si>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</si>
  <si>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</si>
  <si>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</si>
  <si>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</si>
  <si>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</si>
  <si>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</si>
  <si>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</si>
  <si>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</si>
  <si>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</si>
  <si>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</si>
  <si>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</si>
  <si>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</si>
  <si>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</si>
  <si>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</si>
  <si>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</si>
  <si>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</si>
  <si>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</si>
  <si>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</si>
  <si>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</si>
  <si>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</si>
  <si>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</si>
  <si>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</si>
  <si>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</si>
  <si>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</si>
  <si>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</si>
  <si>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</si>
  <si>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</si>
  <si>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</si>
  <si>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</si>
  <si>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</si>
  <si>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</si>
  <si>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</si>
  <si>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</si>
  <si>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</si>
  <si>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</si>
  <si>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</si>
  <si>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</si>
  <si>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</si>
  <si>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</si>
  <si>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</si>
  <si>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</si>
  <si>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</si>
  <si>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</si>
  <si>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</si>
  <si>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</si>
  <si>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</si>
  <si>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</si>
  <si>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</si>
  <si>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</si>
  <si>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</si>
  <si>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</si>
  <si>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</si>
  <si>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</si>
  <si>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</si>
  <si>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</si>
  <si>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</si>
  <si>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</si>
  <si>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</si>
  <si>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</si>
  <si>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</si>
  <si>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</si>
  <si>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</si>
  <si>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</si>
  <si>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</si>
  <si>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</si>
  <si>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</si>
  <si>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</si>
  <si>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</si>
  <si>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</si>
  <si>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</si>
  <si>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</si>
  <si>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</si>
  <si>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</si>
  <si>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</si>
  <si>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</si>
  <si>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</si>
  <si>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</si>
  <si>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</si>
  <si>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</si>
  <si>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</si>
  <si>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</si>
  <si>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</si>
  <si>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</si>
  <si>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</si>
  <si>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</si>
  <si>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</si>
  <si>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</si>
  <si>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</si>
  <si>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</si>
  <si>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</si>
  <si>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</si>
  <si>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</si>
  <si>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</si>
  <si>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</si>
  <si>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</si>
  <si>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</si>
  <si>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</si>
  <si>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</si>
  <si>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</si>
  <si>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</si>
  <si>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</si>
  <si>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</si>
  <si>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</si>
  <si>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</si>
  <si>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</si>
  <si>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</si>
  <si>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</si>
  <si>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</si>
  <si>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</si>
  <si>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</si>
  <si>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</si>
  <si>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</si>
  <si>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</si>
  <si>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</si>
  <si>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</si>
  <si>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</si>
  <si>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</si>
  <si>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</si>
  <si>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</si>
  <si>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</si>
  <si>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</si>
  <si>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</si>
  <si>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</si>
  <si>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</si>
  <si>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</si>
  <si>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</si>
  <si>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</si>
  <si>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</si>
  <si>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</si>
  <si>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</si>
  <si>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</si>
  <si>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</si>
  <si>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</si>
  <si>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</si>
  <si>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</si>
  <si>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</si>
  <si>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</si>
  <si>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</si>
  <si>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</si>
  <si>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</si>
  <si>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</si>
  <si>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</si>
  <si>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</si>
  <si>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</si>
  <si>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</si>
  <si>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</si>
  <si>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</si>
  <si>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</si>
  <si>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</si>
  <si>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</si>
  <si>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</si>
  <si>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</si>
  <si>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</si>
  <si>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</si>
  <si>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</si>
  <si>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</si>
  <si>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</si>
  <si>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</si>
  <si>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</si>
  <si>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</si>
  <si>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</si>
  <si>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</si>
  <si>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</si>
  <si>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</si>
  <si>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</si>
  <si>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</si>
  <si>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</si>
  <si>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</si>
  <si>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</si>
  <si>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</si>
  <si>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</si>
  <si>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</si>
  <si>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</si>
  <si>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</si>
  <si>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</si>
  <si>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</si>
  <si>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</si>
  <si>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</si>
  <si>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</si>
  <si>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</si>
  <si>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</si>
  <si>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</si>
  <si>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</si>
  <si>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</si>
  <si>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</si>
  <si>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</si>
  <si>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</si>
  <si>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</si>
  <si>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</si>
  <si>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</si>
  <si>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</si>
  <si>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</si>
  <si>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</si>
  <si>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</si>
  <si>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</si>
  <si>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</si>
  <si>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</si>
  <si>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</si>
  <si>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</si>
  <si>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</si>
  <si>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</si>
  <si>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</si>
  <si>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</si>
  <si>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</si>
  <si>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</si>
  <si>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</si>
  <si>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</si>
  <si>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</si>
  <si>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</si>
  <si>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</si>
  <si>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</si>
  <si>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</si>
  <si>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</si>
  <si>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</si>
  <si>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</si>
  <si>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</si>
  <si>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</si>
  <si>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</si>
  <si>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</si>
  <si>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</si>
  <si>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</si>
  <si>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</si>
  <si>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</si>
  <si>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</si>
  <si>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</si>
  <si>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</si>
  <si>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</si>
  <si>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</si>
  <si>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</si>
  <si>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</si>
  <si>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</si>
  <si>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</si>
  <si>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</si>
  <si>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</si>
  <si>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</si>
  <si>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</si>
  <si>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</si>
  <si>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</si>
  <si>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</si>
  <si>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</si>
  <si>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</si>
  <si>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</si>
  <si>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</si>
  <si>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</si>
  <si>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</si>
  <si>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</si>
  <si>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</si>
  <si>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</si>
  <si>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</si>
  <si>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</si>
  <si>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</si>
  <si>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</si>
  <si>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</si>
  <si>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</si>
  <si>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</si>
  <si>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</si>
  <si>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</si>
  <si>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</si>
  <si>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</si>
  <si>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</si>
  <si>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</si>
  <si>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</si>
  <si>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</si>
  <si>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</si>
  <si>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</si>
  <si>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</si>
  <si>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</si>
  <si>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</si>
  <si>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</si>
  <si>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</si>
  <si>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</si>
  <si>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</si>
  <si>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</si>
  <si>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</si>
  <si>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</si>
  <si>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</si>
  <si>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</si>
  <si>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</si>
  <si>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</si>
  <si>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</si>
  <si>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</si>
  <si>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</si>
  <si>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</si>
  <si>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</si>
  <si>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</si>
  <si>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</si>
  <si>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</si>
  <si>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</si>
  <si>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</si>
  <si>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</si>
  <si>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</si>
  <si>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</si>
  <si>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</si>
  <si>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</si>
  <si>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</si>
  <si>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</si>
  <si>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</si>
  <si>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</si>
  <si>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</si>
  <si>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</si>
  <si>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</si>
  <si>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</si>
  <si>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</si>
  <si>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</si>
  <si>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</si>
  <si>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</si>
  <si>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</si>
  <si>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</si>
  <si>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</si>
  <si>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</si>
  <si>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</si>
  <si>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</si>
  <si>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</si>
  <si>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</si>
  <si>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</si>
  <si>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</si>
  <si>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</si>
  <si>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</si>
  <si>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</si>
  <si>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</si>
  <si>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</si>
  <si>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</si>
  <si>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</si>
  <si>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</si>
  <si>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</si>
  <si>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</si>
  <si>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</si>
  <si>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</si>
  <si>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</si>
  <si>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</si>
  <si>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</si>
  <si>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</si>
  <si>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</si>
  <si>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</si>
  <si>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</si>
  <si>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</si>
  <si>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</si>
  <si>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</si>
  <si>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</si>
  <si>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</si>
  <si>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</si>
  <si>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</si>
  <si>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</si>
  <si>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</si>
  <si>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</si>
  <si>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</si>
  <si>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</si>
  <si>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</si>
  <si>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</si>
  <si>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</si>
  <si>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</si>
  <si>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</si>
  <si>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</si>
  <si>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</si>
  <si>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</si>
  <si>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</si>
  <si>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</si>
  <si>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</si>
  <si>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</si>
  <si>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</si>
  <si>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</si>
  <si>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</si>
  <si>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</si>
  <si>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</si>
  <si>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</si>
  <si>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</si>
  <si>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</si>
  <si>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</si>
  <si>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</si>
  <si>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</si>
  <si>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</si>
  <si>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</si>
  <si>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</si>
  <si>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</si>
  <si>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</si>
  <si>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</si>
  <si>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</si>
  <si>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</si>
  <si>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</si>
  <si>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</si>
  <si>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</si>
  <si>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</si>
  <si>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</si>
  <si>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</si>
  <si>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</si>
  <si>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</si>
  <si>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</si>
  <si>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</si>
  <si>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</si>
  <si>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</si>
  <si>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</si>
  <si>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</si>
  <si>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</si>
  <si>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</si>
  <si>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</si>
  <si>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</si>
  <si>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</si>
  <si>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</si>
  <si>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</si>
  <si>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</si>
  <si>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</si>
  <si>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</si>
  <si>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</si>
  <si>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</si>
  <si>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</si>
  <si>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</si>
  <si>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</si>
  <si>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</si>
  <si>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</si>
  <si>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</si>
  <si>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</si>
  <si>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</si>
  <si>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</si>
  <si>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</si>
  <si>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</si>
  <si>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</si>
  <si>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</si>
  <si>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</si>
  <si>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</si>
  <si>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</si>
  <si>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</si>
  <si>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</si>
  <si>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</si>
  <si>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</si>
  <si>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</si>
  <si>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</si>
  <si>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</si>
  <si>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</si>
  <si>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</si>
  <si>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</si>
  <si>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</si>
  <si>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</si>
  <si>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</si>
  <si>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</si>
  <si>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</si>
  <si>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</si>
  <si>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</si>
  <si>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</si>
  <si>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</si>
  <si>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</si>
  <si>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</si>
  <si>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</si>
  <si>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</si>
  <si>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</si>
  <si>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</si>
  <si>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</si>
  <si>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</si>
  <si>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</si>
  <si>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</si>
  <si>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</si>
  <si>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</si>
  <si>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</si>
  <si>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</si>
  <si>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</si>
  <si>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</si>
  <si>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</si>
  <si>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</si>
  <si>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</si>
  <si>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</si>
  <si>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</si>
  <si>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</si>
  <si>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</si>
  <si>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</si>
  <si>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</si>
  <si>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</si>
  <si>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</si>
  <si>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</si>
  <si>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</si>
  <si>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</si>
  <si>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</si>
  <si>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</si>
  <si>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</si>
  <si>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</si>
  <si>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</si>
  <si>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</si>
  <si>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</si>
  <si>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</si>
  <si>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</si>
  <si>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</si>
  <si>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</si>
  <si>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</si>
  <si>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</si>
  <si>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</si>
  <si>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</si>
  <si>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</si>
  <si>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</si>
  <si>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</si>
  <si>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</si>
  <si>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</si>
  <si>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</si>
  <si>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</si>
  <si>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</si>
  <si>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</si>
  <si>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</si>
  <si>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</si>
  <si>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</si>
  <si>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</si>
  <si>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</si>
  <si>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</si>
  <si>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</si>
  <si>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</si>
  <si>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</si>
  <si>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</si>
  <si>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</si>
  <si>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</si>
  <si>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</si>
  <si>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</si>
  <si>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</si>
  <si>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</si>
  <si>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</si>
  <si>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</si>
  <si>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</si>
  <si>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</si>
  <si>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</si>
  <si>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</si>
  <si>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</si>
  <si>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</si>
  <si>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</si>
  <si>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</si>
  <si>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</si>
  <si>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</si>
  <si>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</si>
  <si>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</si>
  <si>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</si>
  <si>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</si>
  <si>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</si>
  <si>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</si>
  <si>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</si>
  <si>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</si>
  <si>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</si>
  <si>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</si>
  <si>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</si>
  <si>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</si>
  <si>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</si>
  <si>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</si>
  <si>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</si>
  <si>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</si>
  <si>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</si>
  <si>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</si>
  <si>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</si>
  <si>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</si>
  <si>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</si>
  <si>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</si>
  <si>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</si>
  <si>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</si>
  <si>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</si>
  <si>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</si>
  <si>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</si>
  <si>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</si>
  <si>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</si>
  <si>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</si>
  <si>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</si>
  <si>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</si>
  <si>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</si>
  <si>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</si>
  <si>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</si>
  <si>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</si>
  <si>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</si>
  <si>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</si>
  <si>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</si>
  <si>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</si>
  <si>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</si>
  <si>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</si>
  <si>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</si>
  <si>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</si>
  <si>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</si>
  <si>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</si>
  <si>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</si>
  <si>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</si>
  <si>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</si>
  <si>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</si>
  <si>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</si>
  <si>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</si>
  <si>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</si>
  <si>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</si>
  <si>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</si>
  <si>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</si>
  <si>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</si>
  <si>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</si>
  <si>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</si>
  <si>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</si>
  <si>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</si>
  <si>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</si>
  <si>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</si>
  <si>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</si>
  <si>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</si>
  <si>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</si>
  <si>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</si>
  <si>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</si>
  <si>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</si>
  <si>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</si>
  <si>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</si>
  <si>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</si>
  <si>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</si>
  <si>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</si>
  <si>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</si>
  <si>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</si>
  <si>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</si>
  <si>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</si>
  <si>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</si>
  <si>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</si>
  <si>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</si>
  <si>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</si>
  <si>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</si>
  <si>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</si>
  <si>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</si>
  <si>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</si>
  <si>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</si>
  <si>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</si>
  <si>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</si>
  <si>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</si>
  <si>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</si>
  <si>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</si>
  <si>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</si>
  <si>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</si>
  <si>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</si>
  <si>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</si>
  <si>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</si>
  <si>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</si>
  <si>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</si>
  <si>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</si>
  <si>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</si>
  <si>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</si>
  <si>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</si>
  <si>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</si>
  <si>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</si>
  <si>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</si>
  <si>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</si>
  <si>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</si>
  <si>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</si>
  <si>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</si>
  <si>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</si>
  <si>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</si>
  <si>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</si>
  <si>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</si>
  <si>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</si>
  <si>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</si>
  <si>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</si>
  <si>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</si>
  <si>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</si>
  <si>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</si>
  <si>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</si>
  <si>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</si>
  <si>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</si>
  <si>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</si>
  <si>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</si>
  <si>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</si>
  <si>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</si>
  <si>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</si>
  <si>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</si>
  <si>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</si>
  <si>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</si>
  <si>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</si>
  <si>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</si>
  <si>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</si>
  <si>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</si>
  <si>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</si>
  <si>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</si>
  <si>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</si>
  <si>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</si>
  <si>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</si>
  <si>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</si>
  <si>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</si>
  <si>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</si>
  <si>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</si>
  <si>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</si>
  <si>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</si>
  <si>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</si>
  <si>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</si>
  <si>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</si>
  <si>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</si>
  <si>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</si>
  <si>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</si>
  <si>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</si>
  <si>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</si>
  <si>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</si>
  <si>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</si>
  <si>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</si>
  <si>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</si>
  <si>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</si>
  <si>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</si>
  <si>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</si>
  <si>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</si>
  <si>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</si>
  <si>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</si>
  <si>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</si>
  <si>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</si>
  <si>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</si>
  <si>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</si>
  <si>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</si>
  <si>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</si>
  <si>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</si>
  <si>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</si>
  <si>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</si>
  <si>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</si>
  <si>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</si>
  <si>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</si>
  <si>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</si>
  <si>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</si>
  <si>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</si>
  <si>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</si>
  <si>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</si>
  <si>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</si>
  <si>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</si>
  <si>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</si>
  <si>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</si>
  <si>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</si>
  <si>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</si>
  <si>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</si>
  <si>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</si>
  <si>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</si>
  <si>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</si>
  <si>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</si>
  <si>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</si>
  <si>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</si>
  <si>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</si>
  <si>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</si>
  <si>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</si>
  <si>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</si>
  <si>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</si>
  <si>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</si>
  <si>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</si>
  <si>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</si>
  <si>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</si>
  <si>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</si>
  <si>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</si>
  <si>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</si>
  <si>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</si>
  <si>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</si>
  <si>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</si>
  <si>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</si>
  <si>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</si>
  <si>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</si>
  <si>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</si>
  <si>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</si>
  <si>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</si>
  <si>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</si>
  <si>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</si>
  <si>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</si>
  <si>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</si>
  <si>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</si>
  <si>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</si>
  <si>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</si>
  <si>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</si>
  <si>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</si>
  <si>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</si>
  <si>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</si>
  <si>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</si>
  <si>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</si>
  <si>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</si>
  <si>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</si>
  <si>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</si>
  <si>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</si>
  <si>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</si>
  <si>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</si>
  <si>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</si>
  <si>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</si>
  <si>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</si>
  <si>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</si>
  <si>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</si>
  <si>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</si>
  <si>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</si>
  <si>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</si>
  <si>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</si>
  <si>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</si>
  <si>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</si>
  <si>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</si>
  <si>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</si>
  <si>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</si>
  <si>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</si>
  <si>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</si>
  <si>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</si>
  <si>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</si>
  <si>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</si>
  <si>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</si>
  <si>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</si>
  <si>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</si>
  <si>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</si>
  <si>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</si>
  <si>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</si>
  <si>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</si>
  <si>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</si>
  <si>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</si>
  <si>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</si>
  <si>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</si>
  <si>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</si>
  <si>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</si>
  <si>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</si>
  <si>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</si>
  <si>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</si>
  <si>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</si>
  <si>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</si>
  <si>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</si>
  <si>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</si>
  <si>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</si>
  <si>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</si>
  <si>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</si>
  <si>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</si>
  <si>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</si>
  <si>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</si>
  <si>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</si>
  <si>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</si>
  <si>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</si>
  <si>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</si>
  <si>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</si>
  <si>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</si>
  <si>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</si>
  <si>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</si>
  <si>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</si>
  <si>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</si>
  <si>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</si>
  <si>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</si>
  <si>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</si>
  <si>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</si>
  <si>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</si>
  <si>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</si>
  <si>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</si>
  <si>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</si>
  <si>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</si>
  <si>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</si>
  <si>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</si>
  <si>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</si>
  <si>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</si>
  <si>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</si>
  <si>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</si>
  <si>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</si>
  <si>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</si>
  <si>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</si>
  <si>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</si>
  <si>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</si>
  <si>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</si>
  <si>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</si>
  <si>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</si>
  <si>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</si>
  <si>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</si>
  <si>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</si>
  <si>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</si>
  <si>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</si>
  <si>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</si>
  <si>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</si>
  <si>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</si>
  <si>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</si>
  <si>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</si>
  <si>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</si>
  <si>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</si>
  <si>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</si>
  <si>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</si>
  <si>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</si>
  <si>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</si>
  <si>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</si>
  <si>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</si>
  <si>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</si>
  <si>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</si>
  <si>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</si>
  <si>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</si>
  <si>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</si>
  <si>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</si>
  <si>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</si>
  <si>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</si>
  <si>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</si>
  <si>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</si>
  <si>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</si>
  <si>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</si>
  <si>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</si>
  <si>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</si>
  <si>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</si>
  <si>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</si>
  <si>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</si>
  <si>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</si>
  <si>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</si>
  <si>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</si>
  <si>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</si>
  <si>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</si>
  <si>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</si>
  <si>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</si>
  <si>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</si>
  <si>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</si>
  <si>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</si>
  <si>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</si>
  <si>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</si>
  <si>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</si>
  <si>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</si>
  <si>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</si>
  <si>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</si>
  <si>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</si>
  <si>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</si>
  <si>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</si>
  <si>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</si>
  <si>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</si>
  <si>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</si>
  <si>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</si>
  <si>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</si>
  <si>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</si>
  <si>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</si>
  <si>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</si>
  <si>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</si>
  <si>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</si>
  <si>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</si>
  <si>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</si>
  <si>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</si>
  <si>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</si>
  <si>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</si>
  <si>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</si>
  <si>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</si>
  <si>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</si>
  <si>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</si>
  <si>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</si>
  <si>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</si>
  <si>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</si>
  <si>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</si>
  <si>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</si>
  <si>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</si>
  <si>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</si>
  <si>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</si>
  <si>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</si>
  <si>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</si>
  <si>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</si>
  <si>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</si>
  <si>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</si>
  <si>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</si>
  <si>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</si>
  <si>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</si>
  <si>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</si>
  <si>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</si>
  <si>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</si>
  <si>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</si>
  <si>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</si>
  <si>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</si>
  <si>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</si>
  <si>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</si>
  <si>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</si>
  <si>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</si>
  <si>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</si>
  <si>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</si>
  <si>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</si>
  <si>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</si>
  <si>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</si>
  <si>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</si>
  <si>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</si>
  <si>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</si>
  <si>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</si>
  <si>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</si>
  <si>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</si>
  <si>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</si>
  <si>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</si>
  <si>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</si>
  <si>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</si>
  <si>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</si>
  <si>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</si>
  <si>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</si>
  <si>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</si>
  <si>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</si>
  <si>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</si>
  <si>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</si>
  <si>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</si>
  <si>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</si>
  <si>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</si>
  <si>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</si>
  <si>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</si>
  <si>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</si>
  <si>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</si>
  <si>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</si>
  <si>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</si>
  <si>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</si>
  <si>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</si>
  <si>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</si>
  <si>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</si>
  <si>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</si>
  <si>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</si>
  <si>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</si>
  <si>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</si>
  <si>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</si>
  <si>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</si>
  <si>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</si>
  <si>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</si>
  <si>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</si>
  <si>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</si>
  <si>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</si>
  <si>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</si>
  <si>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</si>
  <si>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</si>
  <si>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</si>
  <si>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</si>
  <si>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</si>
  <si>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</si>
  <si>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</si>
  <si>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</si>
  <si>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</si>
  <si>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</si>
  <si>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</si>
  <si>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</si>
  <si>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</si>
  <si>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</si>
  <si>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</si>
  <si>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</si>
  <si>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</si>
  <si>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</si>
  <si>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</si>
  <si>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</si>
  <si>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</si>
  <si>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</si>
  <si>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</si>
  <si>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</si>
  <si>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</si>
  <si>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</si>
  <si>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</si>
  <si>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</si>
  <si>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</si>
  <si>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</si>
  <si>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</si>
  <si>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</si>
  <si>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</si>
  <si>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</si>
  <si>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</si>
  <si>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</si>
  <si>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</si>
  <si>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</si>
  <si>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</si>
  <si>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</si>
  <si>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</si>
  <si>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</si>
  <si>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</si>
  <si>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</si>
  <si>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</si>
  <si>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</si>
  <si>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</si>
  <si>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</si>
  <si>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</si>
  <si>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</si>
  <si>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</si>
  <si>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</si>
  <si>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</si>
  <si>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</si>
  <si>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</si>
  <si>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</si>
  <si>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</si>
  <si>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</si>
  <si>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</si>
  <si>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</si>
  <si>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</si>
  <si>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</si>
  <si>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</si>
  <si>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</si>
  <si>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</si>
  <si>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</si>
  <si>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</si>
  <si>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</si>
  <si>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</si>
  <si>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</si>
  <si>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</si>
  <si>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</si>
  <si>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</si>
  <si>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</si>
  <si>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</si>
  <si>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</si>
  <si>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</si>
  <si>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</si>
  <si>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</si>
  <si>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</si>
  <si>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</si>
  <si>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</si>
  <si>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</si>
  <si>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</si>
  <si>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</si>
  <si>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</si>
  <si>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</si>
  <si>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</si>
  <si>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</si>
  <si>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</si>
  <si>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</si>
  <si>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</si>
  <si>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</si>
  <si>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</si>
  <si>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</si>
  <si>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</si>
  <si>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</si>
  <si>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</si>
  <si>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</si>
  <si>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</si>
  <si>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</si>
  <si>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</si>
  <si>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</si>
  <si>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</si>
  <si>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</si>
  <si>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</si>
  <si>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</si>
  <si>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</si>
  <si>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</si>
  <si>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</si>
  <si>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</si>
  <si>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</si>
  <si>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</si>
  <si>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</si>
  <si>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</si>
  <si>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</si>
  <si>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</si>
  <si>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</si>
  <si>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</si>
  <si>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</si>
  <si>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</si>
  <si>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</si>
  <si>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</si>
  <si>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</si>
  <si>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</si>
  <si>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</si>
  <si>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</si>
  <si>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</si>
  <si>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</si>
  <si>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</si>
  <si>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</si>
  <si>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</si>
  <si>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</si>
  <si>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</si>
  <si>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</si>
  <si>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</si>
  <si>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</si>
  <si>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</si>
  <si>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</si>
  <si>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</si>
  <si>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</si>
  <si>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</si>
  <si>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</si>
  <si>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</si>
  <si>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</si>
  <si>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</si>
  <si>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</si>
  <si>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</si>
  <si>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</si>
  <si>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</si>
  <si>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</si>
  <si>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</si>
  <si>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</si>
  <si>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</si>
  <si>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</si>
  <si>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</si>
  <si>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</si>
  <si>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</si>
  <si>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</si>
  <si>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</si>
  <si>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</si>
  <si>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</si>
  <si>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</si>
  <si>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</si>
  <si>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</si>
  <si>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</si>
  <si>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</si>
  <si>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</si>
  <si>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</si>
  <si>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</si>
  <si>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</si>
  <si>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</si>
  <si>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</si>
  <si>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</si>
  <si>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</si>
  <si>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</si>
  <si>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</si>
  <si>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</si>
  <si>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</si>
  <si>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</si>
  <si>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</si>
  <si>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</si>
  <si>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</si>
  <si>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</si>
  <si>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</si>
  <si>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</si>
  <si>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</si>
  <si>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</si>
  <si>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</si>
  <si>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</si>
  <si>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</si>
  <si>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</si>
  <si>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</si>
  <si>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</si>
  <si>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</si>
  <si>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</si>
  <si>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</si>
  <si>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</si>
  <si>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</si>
  <si>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</si>
  <si>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</si>
  <si>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</si>
  <si>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</si>
  <si>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</si>
  <si>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</si>
  <si>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</si>
  <si>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</si>
  <si>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</si>
  <si>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</si>
  <si>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</si>
  <si>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</si>
  <si>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</si>
  <si>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</si>
  <si>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</si>
  <si>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</si>
  <si>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</si>
  <si>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</si>
  <si>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</si>
  <si>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</si>
  <si>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</si>
  <si>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</si>
  <si>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</si>
  <si>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</si>
  <si>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</si>
  <si>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</si>
  <si>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</si>
  <si>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</si>
  <si>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</si>
  <si>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</si>
  <si>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</si>
  <si>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</si>
  <si>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</si>
  <si>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</si>
  <si>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</si>
  <si>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</si>
  <si>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</si>
  <si>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</si>
  <si>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</si>
  <si>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</si>
  <si>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</si>
  <si>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</si>
  <si>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</si>
  <si>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</si>
  <si>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</si>
  <si>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</si>
  <si>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</si>
  <si>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</si>
  <si>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</si>
  <si>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</si>
  <si>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</si>
  <si>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</si>
  <si>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</si>
  <si>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</si>
  <si>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</si>
  <si>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</si>
  <si>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</si>
  <si>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</si>
  <si>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</si>
  <si>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</si>
  <si>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</si>
  <si>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</si>
  <si>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</si>
  <si>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</si>
  <si>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</si>
  <si>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</si>
  <si>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</si>
  <si>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</si>
  <si>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</si>
  <si>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</si>
  <si>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</si>
  <si>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</si>
  <si>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</si>
  <si>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</si>
  <si>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</si>
  <si>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</si>
  <si>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</si>
  <si>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</si>
  <si>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</si>
  <si>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</si>
  <si>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</si>
  <si>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</si>
  <si>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</si>
  <si>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</si>
  <si>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</si>
  <si>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</si>
  <si>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</si>
  <si>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</si>
  <si>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</si>
  <si>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</si>
  <si>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</si>
  <si>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</si>
  <si>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</si>
  <si>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</si>
  <si>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</si>
  <si>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</si>
  <si>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</si>
  <si>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</si>
  <si>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</si>
  <si>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</si>
  <si>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</si>
  <si>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</si>
  <si>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</si>
  <si>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</si>
  <si>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</si>
  <si>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</si>
  <si>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</si>
  <si>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</si>
  <si>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</si>
  <si>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</si>
  <si>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</si>
  <si>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</si>
  <si>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</si>
  <si>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</si>
  <si>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</si>
  <si>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</si>
  <si>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</si>
  <si>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</si>
  <si>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</si>
  <si>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</si>
  <si>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</si>
  <si>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</si>
  <si>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</si>
  <si>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</si>
  <si>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</si>
  <si>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</si>
  <si>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</si>
  <si>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</si>
  <si>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</si>
  <si>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</si>
  <si>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</si>
  <si>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</si>
  <si>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</si>
  <si>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</si>
  <si>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</si>
  <si>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</si>
  <si>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</si>
  <si>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</si>
  <si>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</si>
  <si>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</si>
  <si>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</si>
  <si>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</si>
  <si>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</si>
  <si>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</si>
  <si>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</si>
  <si>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</si>
  <si>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</si>
  <si>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</si>
  <si>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</si>
  <si>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</si>
  <si>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</si>
  <si>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</si>
  <si>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</si>
  <si>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</si>
  <si>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</si>
  <si>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</si>
  <si>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</si>
  <si>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</si>
  <si>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</si>
  <si>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</si>
  <si>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</si>
  <si>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</si>
  <si>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</si>
  <si>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</si>
  <si>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</si>
  <si>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</si>
  <si>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</si>
  <si>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</si>
  <si>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</si>
  <si>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</si>
  <si>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</si>
  <si>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</si>
  <si>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</si>
  <si>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</si>
  <si>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</si>
  <si>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</si>
  <si>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</si>
  <si>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</si>
  <si>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</si>
  <si>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</si>
  <si>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</si>
  <si>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</si>
  <si>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</si>
  <si>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</si>
  <si>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</si>
  <si>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</si>
  <si>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</si>
  <si>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</si>
  <si>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</si>
  <si>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</si>
  <si>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</si>
  <si>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</si>
  <si>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</si>
  <si>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</si>
  <si>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</si>
  <si>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</si>
  <si>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</si>
  <si>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</si>
  <si>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</si>
  <si>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</si>
  <si>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</si>
  <si>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</si>
  <si>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</si>
  <si>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</si>
  <si>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</si>
  <si>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</si>
  <si>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</si>
  <si>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</si>
  <si>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</si>
  <si>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</si>
  <si>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</si>
  <si>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</si>
  <si>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</si>
  <si>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</si>
  <si>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</si>
  <si>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</si>
  <si>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</si>
  <si>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</si>
  <si>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</si>
  <si>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</si>
  <si>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</si>
  <si>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</si>
  <si>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</si>
  <si>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</si>
  <si>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</si>
  <si>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</si>
  <si>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</si>
  <si>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</si>
  <si>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</si>
  <si>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</si>
  <si>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</si>
  <si>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</si>
  <si>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</si>
  <si>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</si>
  <si>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</si>
  <si>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</si>
  <si>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</si>
  <si>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</si>
  <si>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</si>
  <si>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</si>
  <si>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</si>
  <si>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</si>
  <si>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</si>
  <si>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</si>
  <si>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</si>
  <si>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</si>
  <si>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</si>
  <si>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</si>
  <si>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</si>
  <si>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</si>
  <si>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</si>
  <si>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</si>
  <si>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</si>
  <si>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</si>
  <si>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</si>
  <si>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</si>
  <si>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</si>
  <si>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</si>
  <si>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</si>
  <si>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</si>
  <si>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</si>
  <si>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</si>
  <si>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</si>
  <si>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</si>
  <si>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</si>
  <si>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</si>
  <si>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</si>
  <si>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</si>
  <si>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</si>
  <si>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</si>
  <si>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</si>
  <si>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</si>
  <si>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</si>
  <si>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</si>
  <si>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</si>
  <si>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</si>
  <si>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</si>
  <si>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</si>
  <si>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</si>
  <si>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</si>
  <si>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</si>
  <si>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</si>
  <si>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</si>
  <si>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</si>
  <si>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</si>
  <si>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</si>
  <si>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</si>
  <si>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</si>
  <si>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</si>
  <si>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</si>
  <si>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</si>
  <si>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</si>
  <si>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</si>
  <si>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</si>
  <si>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</si>
  <si>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</si>
  <si>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</si>
  <si>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</si>
  <si>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</si>
  <si>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</si>
  <si>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</si>
  <si>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</si>
  <si>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</si>
  <si>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</si>
  <si>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</si>
  <si>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</si>
  <si>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</si>
  <si>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</si>
  <si>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</si>
  <si>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</si>
  <si>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</si>
  <si>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</si>
  <si>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</si>
  <si>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</si>
  <si>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</si>
  <si>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</si>
  <si>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</si>
  <si>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</si>
  <si>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</si>
  <si>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</si>
  <si>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</si>
  <si>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</si>
  <si>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</si>
  <si>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</si>
  <si>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</si>
  <si>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</si>
  <si>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</si>
  <si>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</si>
  <si>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</si>
  <si>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</si>
  <si>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</si>
  <si>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</si>
  <si>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</si>
  <si>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</si>
  <si>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</si>
  <si>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</si>
  <si>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</si>
  <si>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</si>
  <si>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</si>
  <si>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</si>
  <si>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</si>
  <si>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</si>
  <si>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</si>
  <si>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</si>
  <si>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</si>
  <si>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</si>
  <si>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</si>
  <si>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</si>
  <si>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</si>
  <si>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</si>
  <si>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</si>
  <si>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</si>
  <si>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</si>
  <si>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</si>
  <si>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</si>
  <si>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</si>
  <si>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</si>
  <si>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</si>
  <si>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</si>
  <si>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</si>
  <si>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</si>
  <si>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</si>
  <si>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</si>
  <si>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</si>
  <si>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</si>
  <si>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</si>
  <si>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</si>
  <si>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</si>
  <si>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</si>
  <si>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</si>
  <si>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</si>
  <si>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</si>
  <si>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</si>
  <si>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</si>
  <si>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</si>
  <si>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</si>
  <si>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</si>
  <si>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</si>
  <si>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</si>
  <si>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</si>
  <si>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</si>
  <si>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</si>
  <si>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</si>
  <si>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</si>
  <si>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</si>
  <si>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</si>
  <si>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</si>
  <si>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</si>
  <si>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</si>
  <si>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</si>
  <si>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</si>
  <si>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</si>
  <si>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</si>
  <si>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</si>
  <si>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</si>
  <si>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</si>
  <si>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</si>
  <si>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</si>
  <si>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</si>
  <si>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</si>
  <si>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</si>
  <si>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</si>
  <si>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</si>
  <si>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</si>
  <si>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</si>
  <si>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</si>
  <si>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</si>
  <si>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</si>
  <si>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</si>
  <si>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</si>
  <si>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</si>
  <si>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</si>
  <si>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</si>
  <si>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</si>
  <si>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</si>
  <si>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</si>
  <si>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</si>
  <si>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</si>
  <si>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</si>
  <si>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</si>
  <si>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</si>
  <si>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</si>
  <si>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</si>
  <si>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</si>
  <si>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</si>
  <si>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</si>
  <si>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</si>
  <si>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</si>
  <si>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</si>
  <si>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</si>
  <si>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</si>
  <si>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</si>
  <si>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</si>
  <si>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</si>
  <si>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</si>
  <si>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</si>
  <si>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</si>
  <si>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</si>
  <si>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</si>
  <si>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</si>
  <si>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</si>
  <si>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</si>
  <si>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</si>
  <si>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</si>
  <si>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</si>
  <si>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</si>
  <si>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</si>
  <si>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</si>
  <si>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</si>
  <si>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</si>
  <si>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</si>
  <si>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</si>
  <si>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</si>
  <si>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</si>
  <si>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</si>
  <si>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</si>
  <si>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</si>
  <si>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</si>
  <si>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</si>
  <si>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</si>
  <si>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</si>
  <si>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</si>
  <si>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</si>
  <si>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</si>
  <si>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</si>
  <si>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</si>
  <si>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</si>
  <si>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</si>
  <si>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</si>
  <si>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</si>
  <si>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</si>
  <si>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</si>
  <si>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</si>
  <si>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</si>
  <si>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</si>
  <si>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</si>
  <si>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</si>
  <si>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</si>
  <si>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</si>
  <si>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</si>
  <si>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</si>
  <si>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</si>
  <si>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</si>
  <si>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</si>
  <si>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</si>
  <si>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</si>
  <si>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</si>
  <si>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</si>
  <si>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</si>
  <si>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</si>
  <si>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</si>
  <si>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</si>
  <si>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</si>
  <si>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</si>
  <si>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</si>
  <si>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</si>
  <si>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</si>
  <si>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</si>
  <si>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</si>
  <si>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</si>
  <si>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</si>
  <si>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</si>
  <si>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</si>
  <si>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</si>
  <si>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</si>
  <si>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</si>
  <si>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</si>
  <si>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</si>
  <si>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</si>
  <si>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</si>
  <si>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</si>
  <si>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</si>
  <si>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</si>
  <si>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</si>
  <si>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</si>
  <si>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</si>
  <si>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</si>
  <si>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</si>
  <si>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</si>
  <si>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</si>
  <si>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</si>
  <si>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</si>
  <si>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</si>
  <si>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</si>
  <si>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</si>
  <si>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</si>
  <si>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</si>
  <si>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</si>
  <si>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</si>
  <si>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</si>
  <si>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</si>
  <si>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</si>
  <si>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</si>
  <si>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</si>
  <si>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</si>
  <si>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</si>
  <si>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</si>
  <si>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</si>
  <si>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</si>
  <si>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</si>
  <si>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</si>
  <si>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</si>
  <si>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</si>
  <si>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</si>
  <si>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</si>
  <si>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</si>
  <si>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</si>
  <si>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</si>
  <si>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</si>
  <si>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</si>
  <si>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</si>
  <si>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</si>
  <si>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</si>
  <si>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</si>
  <si>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</si>
  <si>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</si>
  <si>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</si>
  <si>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</si>
  <si>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</si>
  <si>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</si>
  <si>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</si>
  <si>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</si>
  <si>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</si>
  <si>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</si>
  <si>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</si>
  <si>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</si>
  <si>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</si>
  <si>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</si>
  <si>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</si>
  <si>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</si>
  <si>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</si>
  <si>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</si>
  <si>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</si>
  <si>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</si>
  <si>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</si>
  <si>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</si>
  <si>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</si>
  <si>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</si>
  <si>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</si>
  <si>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</si>
  <si>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</si>
  <si>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</si>
  <si>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</si>
  <si>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</si>
  <si>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</si>
  <si>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</si>
  <si>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</si>
  <si>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</si>
  <si>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</si>
  <si>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</si>
  <si>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</si>
  <si>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</si>
  <si>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</si>
  <si>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</si>
  <si>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</si>
  <si>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</si>
  <si>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</si>
  <si>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</si>
  <si>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</si>
  <si>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</si>
  <si>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</si>
  <si>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</si>
  <si>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</si>
  <si>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</si>
  <si>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</si>
  <si>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</si>
  <si>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</si>
  <si>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</si>
  <si>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</si>
  <si>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</si>
  <si>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</si>
  <si>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</si>
  <si>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</si>
  <si>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</si>
  <si>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</si>
  <si>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</si>
  <si>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</si>
  <si>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</si>
  <si>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</si>
  <si>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</si>
  <si>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</si>
  <si>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</si>
  <si>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</si>
  <si>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</si>
  <si>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</si>
  <si>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</si>
  <si>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</si>
  <si>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</si>
  <si>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</si>
  <si>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</si>
  <si>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</si>
  <si>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</si>
  <si>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</si>
  <si>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</si>
  <si>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</si>
  <si>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</si>
  <si>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</si>
  <si>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</si>
  <si>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</si>
  <si>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</si>
  <si>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</si>
  <si>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</si>
  <si>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</si>
  <si>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</si>
  <si>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</si>
  <si>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</si>
  <si>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</si>
  <si>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</si>
  <si>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</si>
  <si>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</si>
  <si>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</si>
  <si>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</si>
  <si>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</si>
  <si>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</si>
  <si>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</si>
  <si>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</si>
  <si>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</si>
  <si>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</si>
  <si>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</si>
  <si>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</si>
  <si>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</si>
  <si>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</si>
  <si>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</si>
  <si>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</si>
  <si>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</si>
  <si>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</si>
  <si>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</si>
  <si>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</si>
  <si>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</si>
  <si>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</si>
  <si>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</si>
  <si>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</si>
  <si>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</si>
  <si>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</si>
  <si>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</si>
  <si>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</si>
  <si>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</si>
  <si>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</si>
  <si>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</si>
  <si>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</si>
  <si>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</si>
  <si>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</si>
  <si>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</si>
  <si>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</si>
  <si>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</si>
  <si>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</si>
  <si>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</si>
  <si>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</si>
  <si>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</si>
  <si>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</si>
  <si>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</si>
  <si>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</si>
  <si>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</si>
  <si>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</si>
  <si>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</si>
  <si>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</si>
  <si>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</si>
  <si>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</si>
  <si>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</si>
  <si>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</si>
  <si>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</si>
  <si>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</si>
  <si>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</si>
  <si>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</si>
  <si>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</si>
  <si>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</si>
  <si>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</si>
  <si>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</si>
  <si>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</si>
  <si>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</si>
  <si>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</si>
  <si>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</si>
  <si>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</si>
  <si>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</si>
  <si>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</si>
  <si>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</si>
  <si>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</si>
  <si>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</si>
  <si>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</si>
  <si>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</si>
  <si>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</si>
  <si>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</si>
  <si>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</si>
  <si>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</si>
  <si>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</si>
  <si>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</si>
  <si>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</si>
  <si>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</si>
  <si>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</si>
  <si>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</si>
  <si>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</si>
  <si>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</si>
  <si>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</si>
  <si>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</si>
  <si>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</si>
  <si>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</si>
  <si>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</si>
  <si>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</si>
  <si>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</si>
  <si>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</si>
  <si>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</si>
  <si>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</si>
  <si>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</si>
  <si>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</si>
  <si>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</si>
  <si>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</si>
  <si>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</si>
  <si>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</si>
  <si>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</si>
  <si>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</si>
  <si>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</si>
  <si>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</si>
  <si>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</si>
  <si>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</si>
  <si>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</si>
  <si>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</si>
  <si>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</si>
  <si>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</si>
  <si>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</si>
  <si>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</si>
  <si>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</si>
  <si>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</si>
  <si>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</si>
  <si>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</si>
  <si>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</si>
  <si>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</si>
  <si>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</si>
  <si>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</si>
  <si>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</si>
  <si>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</si>
  <si>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</si>
  <si>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</si>
  <si>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</si>
  <si>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</si>
  <si>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</si>
  <si>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</si>
  <si>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</si>
  <si>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</si>
  <si>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</si>
  <si>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</si>
  <si>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</si>
  <si>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</si>
  <si>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</si>
  <si>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</si>
  <si>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</si>
  <si>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</si>
  <si>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</si>
  <si>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</si>
  <si>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</si>
  <si>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</si>
  <si>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</si>
  <si>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</si>
  <si>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</si>
  <si>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</si>
  <si>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</si>
  <si>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</si>
  <si>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</si>
  <si>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</si>
  <si>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</si>
  <si>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</si>
  <si>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</si>
  <si>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</si>
  <si>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</si>
  <si>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</si>
  <si>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</si>
  <si>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</si>
  <si>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</si>
  <si>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</si>
  <si>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</si>
  <si>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</si>
  <si>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</si>
  <si>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</si>
  <si>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</si>
  <si>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</si>
  <si>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</si>
  <si>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</si>
  <si>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</si>
  <si>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</si>
  <si>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</si>
  <si>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</si>
  <si>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</si>
  <si>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</si>
  <si>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</si>
  <si>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</si>
  <si>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</si>
  <si>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</si>
  <si>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</si>
  <si>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</si>
  <si>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</si>
  <si>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</si>
  <si>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</si>
  <si>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</si>
  <si>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</si>
  <si>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</si>
  <si>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</si>
  <si>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</si>
  <si>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</si>
  <si>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</si>
  <si>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</si>
  <si>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</si>
  <si>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</si>
  <si>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</si>
  <si>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</si>
  <si>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</si>
  <si>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</si>
  <si>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</si>
  <si>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</si>
  <si>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</si>
  <si>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</si>
  <si>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</si>
  <si>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</si>
  <si>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</si>
  <si>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</si>
  <si>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</si>
  <si>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</si>
  <si>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</si>
  <si>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</si>
  <si>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</si>
  <si>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</si>
  <si>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</si>
  <si>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</si>
  <si>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</si>
  <si>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</si>
  <si>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</si>
  <si>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</si>
  <si>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</si>
  <si>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</si>
  <si>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</si>
  <si>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</si>
  <si>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</si>
  <si>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</si>
  <si>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</si>
  <si>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</si>
  <si>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</si>
  <si>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</si>
  <si>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</si>
  <si>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</si>
  <si>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</si>
  <si>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</si>
  <si>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</si>
  <si>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</si>
  <si>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</si>
  <si>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</si>
  <si>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</si>
  <si>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</si>
  <si>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</si>
  <si>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</si>
  <si>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</si>
  <si>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</si>
  <si>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</si>
  <si>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</si>
  <si>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</si>
  <si>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</si>
  <si>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</si>
  <si>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</si>
  <si>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</si>
  <si>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</si>
  <si>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</si>
  <si>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</si>
  <si>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</si>
  <si>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</si>
  <si>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</si>
  <si>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</si>
  <si>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</si>
  <si>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</si>
  <si>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</si>
  <si>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</si>
  <si>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</si>
  <si>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</si>
  <si>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</si>
  <si>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</si>
  <si>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</si>
  <si>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</si>
  <si>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</si>
  <si>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</si>
  <si>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</si>
  <si>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</si>
  <si>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</si>
  <si>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</si>
  <si>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</si>
  <si>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</si>
  <si>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</si>
  <si>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</si>
  <si>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</si>
  <si>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</si>
  <si>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</si>
  <si>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</si>
  <si>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</si>
  <si>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</si>
  <si>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</si>
  <si>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</si>
  <si>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</si>
  <si>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</si>
  <si>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</si>
  <si>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</si>
  <si>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</si>
  <si>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</si>
  <si>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</si>
  <si>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</si>
  <si>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</si>
  <si>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</si>
  <si>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</si>
  <si>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</si>
  <si>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</si>
  <si>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</si>
  <si>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</si>
  <si>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</si>
  <si>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</si>
  <si>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</si>
  <si>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</si>
  <si>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</si>
  <si>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</si>
  <si>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</si>
  <si>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</si>
  <si>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</si>
  <si>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</si>
  <si>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</si>
  <si>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</si>
  <si>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</si>
  <si>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</si>
  <si>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</si>
  <si>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</si>
  <si>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</si>
  <si>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</si>
  <si>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</si>
  <si>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</si>
  <si>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</si>
  <si>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</si>
  <si>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</si>
  <si>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</si>
  <si>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</si>
  <si>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</si>
  <si>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</si>
  <si>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</si>
  <si>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</si>
  <si>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</si>
  <si>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</si>
  <si>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</si>
  <si>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</si>
  <si>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</si>
  <si>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</si>
  <si>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</si>
  <si>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</si>
  <si>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</si>
  <si>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</si>
  <si>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</si>
  <si>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</si>
  <si>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</si>
  <si>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</si>
  <si>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</si>
  <si>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</si>
  <si>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</si>
  <si>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</si>
  <si>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</si>
  <si>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</si>
  <si>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</si>
  <si>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</si>
  <si>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</si>
  <si>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</si>
  <si>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</si>
  <si>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</si>
  <si>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</si>
  <si>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</si>
  <si>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</si>
  <si>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</si>
  <si>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</si>
  <si>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</si>
  <si>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</si>
  <si>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</si>
  <si>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</si>
  <si>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</si>
  <si>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</si>
  <si>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</si>
  <si>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</si>
  <si>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</si>
  <si>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</si>
  <si>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</si>
  <si>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</si>
  <si>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</si>
  <si>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</si>
  <si>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</si>
  <si>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</si>
  <si>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</si>
  <si>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</si>
  <si>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</si>
  <si>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</si>
  <si>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</si>
  <si>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</si>
  <si>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</si>
  <si>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</si>
  <si>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</si>
  <si>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</si>
  <si>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</si>
  <si>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</si>
  <si>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</si>
  <si>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</si>
  <si>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</si>
  <si>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</si>
  <si>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</si>
  <si>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</si>
  <si>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</si>
  <si>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</si>
  <si>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</si>
  <si>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</si>
  <si>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</si>
  <si>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</si>
  <si>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</si>
  <si>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</si>
  <si>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</si>
  <si>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</si>
  <si>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</si>
  <si>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</si>
  <si>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</si>
  <si>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</si>
  <si>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</si>
  <si>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</si>
  <si>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</si>
  <si>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</si>
  <si>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</si>
  <si>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</si>
  <si>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</si>
  <si>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</si>
  <si>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</si>
  <si>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</si>
  <si>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</si>
  <si>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</si>
  <si>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</si>
  <si>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</si>
  <si>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</si>
  <si>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</si>
  <si>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</si>
  <si>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</si>
  <si>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</si>
  <si>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</si>
  <si>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</si>
  <si>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</si>
  <si>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</si>
  <si>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</si>
  <si>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</si>
  <si>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</si>
  <si>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</si>
  <si>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</si>
  <si>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</si>
  <si>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</si>
  <si>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</si>
  <si>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</si>
  <si>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</si>
  <si>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</si>
  <si>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</si>
  <si>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</si>
  <si>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</si>
  <si>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</si>
  <si>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</si>
  <si>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</si>
  <si>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</si>
  <si>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</si>
  <si>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</si>
  <si>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</si>
  <si>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</si>
  <si>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</si>
  <si>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</si>
  <si>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</si>
  <si>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</si>
  <si>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</si>
  <si>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</si>
  <si>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</si>
  <si>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</si>
  <si>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</si>
  <si>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</si>
  <si>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</si>
  <si>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</si>
  <si>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</si>
  <si>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</si>
  <si>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</si>
  <si>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</si>
  <si>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</si>
  <si>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</si>
  <si>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</si>
  <si>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</si>
  <si>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</si>
  <si>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</si>
  <si>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</si>
  <si>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</si>
  <si>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</si>
  <si>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</si>
  <si>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</si>
  <si>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</si>
  <si>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</si>
  <si>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</si>
  <si>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</si>
  <si>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</si>
  <si>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</si>
  <si>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</si>
  <si>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</si>
  <si>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</si>
  <si>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</si>
  <si>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</si>
  <si>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</si>
  <si>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</si>
  <si>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</si>
  <si>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</si>
  <si>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</si>
  <si>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</si>
  <si>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</si>
  <si>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</si>
  <si>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</si>
  <si>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</si>
  <si>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</si>
  <si>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</si>
  <si>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</si>
  <si>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</si>
  <si>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</si>
  <si>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</si>
  <si>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</si>
  <si>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</si>
  <si>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</si>
  <si>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</si>
  <si>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</si>
  <si>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</si>
  <si>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</si>
  <si>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</si>
  <si>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</si>
  <si>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</si>
  <si>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</si>
  <si>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</si>
  <si>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</si>
  <si>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</si>
  <si>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</si>
  <si>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</si>
  <si>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</si>
  <si>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</si>
  <si>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</si>
  <si>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</si>
  <si>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</si>
  <si>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</si>
  <si>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</si>
  <si>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</si>
  <si>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</si>
  <si>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</si>
  <si>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</si>
  <si>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</si>
  <si>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</si>
  <si>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</si>
  <si>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</si>
  <si>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</si>
  <si>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</si>
  <si>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</si>
  <si>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</si>
  <si>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</si>
  <si>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</si>
  <si>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</si>
  <si>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</si>
  <si>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</si>
  <si>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</si>
  <si>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</si>
  <si>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</si>
  <si>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</si>
  <si>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</si>
  <si>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</si>
  <si>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</si>
  <si>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</si>
  <si>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</si>
  <si>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</si>
  <si>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</si>
  <si>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</si>
  <si>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</si>
  <si>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</si>
  <si>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</si>
  <si>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</si>
  <si>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</si>
  <si>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</si>
  <si>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</si>
  <si>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</si>
  <si>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</si>
  <si>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</si>
  <si>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</si>
  <si>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</si>
  <si>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</si>
  <si>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</si>
  <si>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</si>
  <si>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</si>
  <si>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</si>
  <si>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</si>
  <si>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</si>
  <si>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</si>
  <si>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</si>
  <si>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</si>
  <si>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</si>
  <si>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</si>
  <si>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</si>
  <si>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</si>
  <si>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</si>
  <si>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</si>
  <si>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</si>
  <si>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</si>
  <si>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</si>
  <si>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</si>
  <si>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</si>
  <si>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</si>
  <si>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</si>
  <si>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</si>
  <si>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</si>
  <si>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</si>
  <si>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</si>
  <si>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</si>
  <si>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</si>
  <si>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</si>
  <si>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</si>
  <si>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</si>
  <si>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</si>
  <si>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</si>
  <si>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</si>
  <si>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</si>
  <si>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</si>
  <si>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</si>
  <si>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</si>
  <si>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</si>
  <si>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</si>
  <si>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</si>
  <si>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</si>
  <si>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</si>
  <si>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</si>
  <si>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</si>
  <si>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</si>
  <si>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</si>
  <si>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</si>
  <si>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</si>
  <si>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</si>
  <si>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</si>
  <si>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</si>
  <si>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</si>
  <si>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</si>
  <si>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</si>
  <si>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</si>
  <si>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</si>
  <si>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</si>
  <si>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</si>
  <si>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</si>
  <si>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</si>
  <si>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</si>
  <si>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</si>
  <si>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</si>
  <si>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</si>
  <si>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</si>
  <si>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</si>
  <si>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</si>
  <si>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</si>
  <si>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</si>
  <si>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</si>
  <si>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</si>
  <si>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</si>
  <si>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</si>
  <si>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</si>
  <si>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</si>
  <si>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</si>
  <si>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</si>
  <si>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</si>
  <si>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</si>
  <si>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</si>
  <si>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</si>
  <si>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</si>
  <si>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</si>
  <si>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</si>
  <si>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</si>
  <si>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</si>
  <si>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</si>
  <si>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</si>
  <si>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</si>
  <si>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</si>
  <si>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</si>
  <si>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</si>
  <si>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</si>
  <si>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</si>
  <si>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</si>
  <si>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</si>
  <si>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</si>
  <si>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</si>
  <si>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</si>
  <si>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</si>
  <si>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</si>
  <si>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</si>
  <si>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</si>
  <si>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</si>
  <si>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</si>
  <si>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</si>
  <si>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</si>
  <si>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</si>
  <si>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</si>
  <si>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</si>
  <si>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</si>
  <si>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</si>
  <si>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</si>
  <si>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</si>
  <si>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</si>
  <si>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</si>
  <si>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</si>
  <si>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</si>
  <si>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</si>
  <si>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</si>
  <si>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</si>
  <si>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</si>
  <si>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</si>
  <si>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</si>
  <si>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</si>
  <si>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</si>
  <si>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</si>
  <si>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</si>
  <si>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</si>
  <si>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</si>
  <si>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</si>
  <si>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</si>
  <si>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</si>
  <si>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</si>
  <si>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</si>
  <si>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</si>
  <si>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</si>
  <si>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</si>
  <si>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</si>
  <si>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</si>
  <si>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</si>
  <si>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</si>
  <si>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</si>
  <si>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</si>
  <si>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</si>
  <si>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</si>
  <si>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</si>
  <si>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</si>
  <si>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</si>
  <si>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</si>
  <si>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</si>
  <si>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</si>
  <si>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</si>
  <si>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</si>
  <si>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</si>
  <si>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</si>
  <si>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</si>
  <si>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</si>
  <si>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</si>
  <si>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</si>
  <si>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</si>
  <si>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</si>
  <si>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</si>
  <si>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</si>
  <si>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</si>
  <si>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</si>
  <si>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</si>
  <si>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</si>
  <si>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</si>
  <si>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</si>
  <si>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</si>
  <si>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</si>
  <si>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</si>
  <si>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</si>
  <si>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</si>
  <si>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</si>
  <si>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</si>
  <si>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</si>
  <si>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</si>
  <si>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</si>
  <si>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</si>
  <si>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</si>
  <si>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</si>
  <si>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</si>
  <si>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</si>
  <si>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</si>
  <si>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</si>
  <si>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</si>
  <si>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</si>
  <si>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</si>
  <si>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</si>
  <si>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</si>
  <si>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</si>
  <si>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</si>
  <si>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</si>
  <si>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</si>
  <si>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</si>
  <si>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</si>
  <si>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</si>
  <si>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</si>
  <si>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</si>
  <si>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</si>
  <si>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</si>
  <si>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</si>
  <si>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</si>
  <si>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</si>
  <si>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</si>
  <si>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</si>
  <si>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</si>
  <si>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</si>
  <si>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</si>
  <si>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</si>
  <si>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</si>
  <si>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</si>
  <si>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</si>
  <si>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</si>
  <si>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</si>
  <si>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</si>
  <si>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</si>
  <si>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</si>
  <si>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</si>
  <si>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</si>
  <si>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</si>
  <si>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</si>
  <si>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</si>
  <si>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</si>
  <si>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</si>
  <si>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</si>
  <si>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</si>
  <si>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</si>
  <si>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</si>
  <si>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</si>
  <si>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</si>
  <si>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</si>
  <si>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</si>
  <si>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</si>
  <si>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</si>
  <si>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</si>
  <si>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</si>
  <si>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</si>
  <si>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</si>
  <si>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</si>
  <si>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</si>
  <si>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</si>
  <si>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</si>
  <si>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</si>
  <si>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</si>
  <si>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</si>
  <si>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</si>
  <si>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</si>
  <si>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</si>
  <si>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</si>
  <si>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</si>
  <si>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</si>
  <si>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</si>
  <si>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</si>
  <si>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</si>
  <si>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</si>
  <si>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</si>
  <si>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</si>
  <si>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</si>
  <si>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</si>
  <si>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</si>
  <si>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</si>
  <si>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</si>
  <si>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</si>
  <si>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</si>
  <si>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</si>
  <si>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</si>
  <si>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</si>
  <si>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</si>
  <si>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</si>
  <si>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</si>
  <si>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</si>
  <si>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</si>
  <si>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</si>
  <si>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</si>
  <si>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</si>
  <si>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</si>
  <si>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</si>
  <si>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</si>
  <si>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</si>
  <si>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</si>
  <si>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</si>
  <si>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</si>
  <si>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</si>
  <si>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</si>
  <si>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</si>
  <si>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</si>
  <si>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</si>
  <si>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</si>
  <si>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</si>
  <si>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</si>
  <si>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</si>
  <si>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</si>
  <si>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</si>
  <si>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</si>
  <si>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</si>
  <si>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</si>
  <si>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</si>
  <si>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</si>
  <si>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</si>
  <si>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</si>
  <si>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</si>
  <si>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</si>
  <si>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</si>
  <si>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</si>
  <si>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</si>
  <si>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</si>
  <si>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</si>
  <si>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</si>
  <si>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</si>
  <si>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</si>
  <si>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</si>
  <si>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</si>
  <si>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</si>
  <si>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</si>
  <si>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</si>
  <si>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</si>
  <si>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</si>
  <si>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</si>
  <si>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</si>
  <si>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</si>
  <si>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</si>
  <si>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</si>
  <si>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</si>
  <si>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</si>
  <si>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</si>
  <si>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</si>
  <si>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</si>
  <si>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</si>
  <si>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</si>
  <si>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</si>
  <si>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</si>
  <si>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</si>
  <si>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</si>
  <si>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</si>
  <si>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</si>
  <si>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</si>
  <si>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</si>
  <si>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</si>
  <si>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</si>
  <si>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</si>
  <si>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</si>
  <si>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</si>
  <si>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</si>
  <si>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</si>
  <si>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</si>
  <si>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</si>
  <si>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</si>
  <si>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</si>
  <si>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</si>
  <si>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</si>
  <si>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</si>
  <si>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</si>
  <si>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</si>
  <si>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</si>
  <si>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</si>
  <si>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</si>
  <si>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</si>
  <si>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</si>
  <si>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</si>
  <si>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</si>
  <si>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</si>
  <si>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</si>
  <si>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</si>
  <si>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</si>
  <si>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</si>
  <si>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</si>
  <si>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</si>
  <si>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</si>
  <si>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</si>
  <si>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</si>
  <si>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</si>
  <si>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</si>
  <si>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</si>
  <si>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</si>
  <si>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</si>
  <si>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</si>
  <si>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</si>
  <si>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</si>
  <si>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</si>
  <si>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</si>
  <si>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</si>
  <si>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</si>
  <si>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</si>
  <si>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</si>
  <si>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</si>
  <si>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</si>
  <si>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</si>
  <si>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</si>
  <si>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</si>
  <si>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</si>
  <si>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</si>
  <si>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</si>
  <si>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</si>
  <si>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</si>
  <si>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</si>
  <si>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</si>
  <si>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</si>
  <si>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</si>
  <si>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</si>
  <si>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</si>
  <si>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</si>
  <si>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</si>
  <si>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</si>
  <si>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</si>
  <si>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</si>
  <si>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</si>
  <si>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</si>
  <si>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</si>
  <si>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</si>
  <si>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</si>
  <si>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</si>
  <si>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</si>
  <si>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</si>
  <si>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</si>
  <si>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</si>
  <si>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</si>
  <si>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</si>
  <si>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</si>
  <si>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</si>
  <si>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</si>
  <si>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</si>
  <si>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</si>
  <si>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</si>
  <si>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</si>
  <si>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</si>
  <si>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</si>
  <si>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</si>
  <si>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</si>
  <si>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</si>
  <si>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</si>
  <si>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</si>
  <si>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</si>
  <si>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</si>
  <si>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</si>
  <si>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</si>
  <si>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</si>
  <si>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</si>
  <si>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</si>
  <si>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</si>
  <si>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</si>
  <si>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</si>
  <si>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</si>
  <si>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</si>
  <si>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</si>
  <si>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</si>
  <si>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</si>
  <si>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</si>
  <si>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</si>
  <si>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</si>
  <si>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</si>
  <si>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</si>
  <si>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</si>
  <si>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</si>
  <si>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</si>
  <si>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</si>
  <si>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</si>
  <si>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</si>
  <si>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</si>
  <si>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</si>
  <si>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</si>
  <si>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</si>
  <si>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</si>
  <si>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</si>
  <si>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</si>
  <si>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</si>
  <si>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</si>
  <si>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</si>
  <si>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</si>
  <si>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</si>
  <si>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</si>
  <si>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</si>
  <si>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</si>
  <si>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</si>
  <si>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</si>
  <si>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</si>
  <si>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</si>
  <si>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</si>
  <si>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</si>
  <si>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</si>
  <si>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</si>
  <si>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</si>
  <si>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</si>
  <si>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</si>
  <si>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</si>
  <si>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</si>
  <si>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</si>
  <si>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</si>
  <si>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</si>
  <si>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</si>
  <si>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</si>
  <si>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</si>
  <si>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</si>
  <si>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</si>
  <si>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</si>
  <si>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</si>
  <si>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</si>
  <si>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</si>
  <si>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</si>
  <si>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</si>
  <si>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</si>
  <si>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</si>
  <si>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</si>
  <si>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</si>
  <si>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</si>
  <si>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</si>
  <si>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</si>
  <si>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</si>
  <si>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</si>
  <si>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</si>
  <si>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</si>
  <si>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</si>
  <si>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</si>
  <si>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</si>
  <si>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</si>
  <si>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</si>
  <si>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</si>
  <si>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</si>
  <si>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</si>
  <si>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</si>
  <si>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</si>
  <si>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</si>
  <si>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</si>
  <si>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</si>
  <si>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</si>
  <si>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</si>
  <si>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</si>
  <si>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</si>
  <si>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</si>
  <si>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</si>
  <si>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</si>
  <si>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</si>
  <si>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</si>
  <si>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</si>
  <si>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</si>
  <si>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</si>
  <si>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</si>
  <si>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</si>
  <si>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</si>
  <si>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</si>
  <si>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</si>
  <si>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</si>
  <si>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</si>
  <si>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</si>
  <si>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</si>
  <si>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</si>
  <si>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</si>
  <si>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</si>
  <si>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</si>
  <si>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</si>
  <si>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</si>
  <si>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</si>
  <si>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</si>
  <si>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</si>
  <si>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</si>
  <si>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</si>
  <si>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</si>
  <si>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</si>
  <si>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</si>
  <si>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</si>
  <si>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</si>
  <si>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</si>
  <si>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</si>
  <si>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</si>
  <si>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</si>
  <si>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</si>
  <si>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</si>
  <si>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</si>
  <si>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</si>
  <si>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</si>
  <si>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</si>
  <si>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</si>
  <si>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</si>
  <si>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</si>
  <si>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</si>
  <si>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</si>
  <si>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</si>
  <si>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</si>
  <si>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</si>
  <si>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</si>
  <si>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</si>
  <si>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</si>
  <si>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</si>
  <si>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</si>
  <si>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</si>
  <si>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</si>
  <si>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</si>
  <si>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</si>
  <si>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</si>
  <si>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</si>
  <si>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</si>
  <si>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</si>
  <si>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</si>
  <si>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</si>
  <si>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</si>
  <si>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</si>
  <si>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</si>
  <si>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</si>
  <si>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</si>
  <si>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</si>
  <si>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</si>
  <si>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</si>
  <si>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</si>
  <si>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</si>
  <si>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</si>
  <si>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</si>
  <si>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</si>
  <si>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</si>
  <si>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</si>
  <si>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</si>
  <si>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</si>
  <si>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</si>
  <si>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</si>
  <si>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</si>
  <si>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</si>
  <si>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</si>
  <si>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</si>
  <si>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</si>
  <si>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</si>
  <si>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</si>
  <si>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</si>
  <si>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</si>
  <si>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</si>
  <si>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</si>
  <si>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</si>
  <si>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</si>
  <si>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</si>
  <si>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</si>
  <si>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</si>
  <si>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</si>
  <si>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</si>
  <si>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</si>
  <si>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</si>
  <si>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</si>
  <si>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</si>
  <si>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</si>
  <si>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</si>
  <si>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</si>
  <si>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</si>
  <si>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</si>
  <si>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</si>
  <si>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</si>
  <si>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</si>
  <si>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</si>
  <si>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</si>
  <si>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</si>
  <si>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</si>
  <si>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</si>
  <si>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</si>
  <si>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</si>
  <si>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</si>
  <si>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</si>
  <si>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</si>
  <si>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</si>
  <si>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</si>
  <si>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</si>
  <si>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</si>
  <si>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</si>
  <si>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</si>
  <si>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</si>
  <si>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</si>
  <si>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</si>
  <si>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</si>
  <si>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</si>
  <si>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</si>
  <si>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</si>
  <si>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</si>
  <si>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</si>
  <si>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</si>
  <si>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</si>
  <si>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</si>
  <si>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</si>
  <si>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</si>
  <si>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</si>
  <si>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</si>
  <si>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</si>
  <si>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</si>
  <si>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</si>
  <si>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</si>
  <si>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</si>
  <si>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</si>
  <si>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</si>
  <si>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</si>
  <si>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</si>
  <si>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</si>
  <si>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</si>
  <si>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</si>
  <si>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</si>
  <si>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</si>
  <si>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</si>
  <si>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</si>
  <si>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</si>
  <si>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</si>
  <si>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</si>
  <si>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</si>
  <si>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</si>
  <si>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</si>
  <si>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</si>
  <si>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</si>
  <si>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</si>
  <si>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</si>
  <si>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</si>
  <si>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</si>
  <si>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</si>
  <si>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</si>
  <si>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</si>
  <si>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</si>
  <si>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</si>
  <si>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</si>
  <si>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</si>
  <si>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</si>
  <si>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</si>
  <si>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</si>
  <si>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</si>
  <si>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</si>
  <si>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</si>
  <si>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</si>
  <si>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</si>
  <si>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</si>
  <si>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</si>
  <si>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</si>
  <si>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</si>
  <si>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</si>
  <si>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</si>
  <si>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</si>
  <si>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</si>
  <si>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</si>
  <si>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</si>
  <si>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</si>
  <si>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</si>
  <si>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</si>
  <si>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</si>
  <si>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</si>
  <si>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</si>
  <si>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</si>
  <si>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</si>
  <si>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</si>
  <si>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</si>
  <si>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</si>
  <si>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</si>
  <si>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</si>
  <si>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</si>
  <si>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</si>
  <si>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</si>
  <si>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</si>
  <si>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</si>
  <si>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</si>
  <si>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</si>
  <si>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</si>
  <si>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</si>
  <si>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</si>
  <si>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</si>
  <si>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</si>
  <si>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</si>
  <si>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</si>
  <si>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</si>
  <si>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</si>
  <si>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</si>
  <si>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</si>
  <si>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</si>
  <si>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</si>
  <si>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</si>
  <si>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</si>
  <si>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</si>
  <si>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</si>
  <si>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</si>
  <si>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</si>
  <si>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</si>
  <si>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</si>
  <si>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</si>
  <si>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</si>
  <si>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</si>
  <si>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</si>
  <si>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</si>
  <si>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</si>
  <si>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</si>
  <si>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</si>
  <si>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</si>
  <si>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</si>
  <si>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</si>
  <si>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</si>
  <si>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</si>
  <si>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</si>
  <si>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</si>
  <si>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</si>
  <si>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</si>
  <si>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</si>
  <si>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</si>
  <si>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</si>
  <si>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</si>
  <si>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</si>
  <si>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</si>
  <si>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</si>
  <si>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</si>
  <si>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</si>
  <si>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</si>
  <si>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</si>
  <si>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</si>
  <si>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</si>
  <si>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</si>
  <si>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</si>
  <si>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</si>
  <si>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</si>
  <si>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</si>
  <si>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</si>
  <si>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</si>
  <si>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</si>
  <si>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</si>
  <si>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</si>
  <si>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</si>
  <si>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</si>
  <si>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</si>
  <si>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</si>
  <si>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</si>
  <si>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</si>
  <si>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</si>
  <si>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</si>
  <si>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</si>
  <si>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</si>
  <si>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</si>
  <si>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</si>
  <si>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</si>
  <si>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</si>
  <si>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</si>
  <si>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</si>
  <si>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</si>
  <si>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</si>
  <si>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</si>
  <si>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</si>
  <si>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</si>
  <si>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</si>
  <si>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</si>
  <si>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</si>
  <si>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</si>
  <si>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</si>
  <si>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</si>
  <si>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</si>
  <si>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</si>
  <si>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</si>
  <si>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</si>
  <si>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</si>
  <si>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</si>
  <si>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</si>
  <si>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</si>
  <si>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</si>
  <si>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</si>
  <si>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</si>
  <si>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</si>
  <si>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</si>
  <si>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</si>
  <si>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</si>
  <si>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</si>
  <si>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</si>
  <si>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</si>
  <si>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</si>
  <si>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</si>
  <si>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</si>
  <si>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</si>
  <si>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</si>
  <si>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</si>
  <si>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</si>
  <si>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</si>
  <si>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</si>
  <si>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</si>
  <si>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</si>
  <si>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</si>
  <si>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</si>
  <si>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</si>
  <si>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</si>
  <si>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</si>
  <si>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</si>
  <si>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</si>
  <si>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</si>
  <si>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</si>
  <si>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</si>
  <si>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</si>
  <si>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</si>
  <si>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</si>
  <si>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</si>
  <si>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</si>
  <si>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</si>
  <si>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</si>
  <si>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</si>
  <si>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</si>
  <si>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</si>
  <si>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</si>
  <si>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</si>
  <si>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</si>
  <si>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</si>
  <si>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</si>
  <si>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</si>
  <si>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</si>
  <si>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</si>
  <si>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</si>
  <si>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</si>
  <si>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</si>
  <si>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</si>
  <si>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</si>
  <si>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</si>
  <si>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</si>
  <si>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</si>
  <si>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</si>
  <si>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</si>
  <si>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</si>
  <si>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</si>
  <si>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</si>
  <si>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</si>
  <si>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</si>
  <si>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</si>
  <si>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</si>
  <si>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</si>
  <si>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</si>
  <si>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</si>
  <si>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</si>
  <si>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</si>
  <si>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</si>
  <si>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</si>
  <si>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</si>
  <si>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</si>
  <si>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</si>
  <si>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</si>
  <si>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</si>
  <si>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</si>
  <si>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</si>
  <si>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</si>
  <si>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</si>
  <si>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</si>
  <si>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</si>
  <si>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</si>
  <si>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</si>
  <si>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</si>
  <si>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</si>
  <si>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</si>
  <si>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</si>
  <si>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</si>
  <si>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</si>
  <si>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</si>
  <si>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</si>
  <si>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</si>
  <si>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</si>
  <si>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</si>
  <si>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</si>
  <si>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</si>
  <si>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</si>
  <si>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</si>
  <si>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</si>
  <si>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</si>
  <si>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</si>
  <si>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</si>
  <si>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</si>
  <si>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</si>
  <si>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</si>
  <si>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</si>
  <si>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</si>
  <si>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</si>
  <si>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</si>
  <si>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</si>
  <si>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</si>
  <si>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</si>
  <si>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</si>
  <si>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</si>
  <si>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</si>
  <si>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</si>
  <si>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</si>
  <si>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</si>
  <si>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</si>
  <si>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</si>
  <si>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</si>
  <si>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</si>
  <si>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</si>
  <si>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</si>
  <si>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</si>
  <si>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</si>
  <si>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</si>
  <si>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</si>
  <si>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</si>
  <si>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</si>
  <si>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</si>
  <si>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</si>
  <si>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</si>
  <si>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</si>
  <si>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</si>
  <si>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</si>
  <si>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</si>
  <si>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</si>
  <si>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</si>
  <si>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</si>
  <si>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</si>
  <si>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</si>
  <si>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</si>
  <si>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</si>
  <si>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</si>
  <si>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</si>
  <si>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</si>
  <si>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</si>
  <si>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</si>
  <si>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</si>
  <si>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</si>
  <si>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</si>
  <si>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</si>
  <si>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</si>
  <si>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</si>
  <si>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</si>
  <si>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</si>
  <si>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</si>
  <si>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</si>
  <si>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</si>
  <si>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</si>
  <si>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</si>
  <si>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</si>
  <si>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</si>
  <si>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</si>
  <si>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</si>
  <si>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</si>
  <si>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</si>
  <si>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</si>
  <si>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</si>
  <si>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</si>
  <si>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</si>
  <si>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</si>
  <si>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</si>
  <si>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</si>
  <si>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</si>
  <si>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</si>
  <si>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</si>
  <si>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</si>
  <si>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</si>
  <si>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</si>
  <si>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</si>
  <si>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</si>
  <si>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</si>
  <si>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</si>
  <si>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</si>
  <si>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</si>
  <si>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</si>
  <si>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</si>
  <si>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</si>
  <si>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</si>
  <si>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</si>
  <si>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</si>
  <si>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</si>
  <si>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</si>
  <si>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</si>
  <si>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</si>
  <si>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</si>
  <si>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</si>
  <si>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</si>
  <si>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</si>
  <si>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</si>
  <si>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</si>
  <si>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</si>
  <si>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</si>
  <si>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</si>
  <si>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</si>
  <si>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</si>
  <si>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</si>
  <si>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</si>
  <si>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</si>
  <si>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</si>
  <si>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</si>
  <si>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</si>
  <si>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</si>
  <si>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</si>
  <si>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</si>
  <si>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</si>
  <si>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</si>
  <si>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</si>
  <si>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</si>
  <si>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</si>
  <si>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</si>
  <si>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</si>
  <si>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</si>
  <si>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</si>
  <si>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</si>
  <si>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</si>
  <si>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</si>
  <si>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</si>
  <si>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</si>
  <si>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</si>
  <si>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</si>
  <si>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</si>
  <si>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</si>
  <si>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</si>
  <si>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</si>
  <si>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</si>
  <si>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</si>
  <si>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</si>
  <si>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</si>
  <si>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</si>
  <si>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</si>
  <si>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</si>
  <si>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</si>
  <si>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</si>
  <si>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</si>
  <si>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</si>
  <si>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</si>
  <si>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</si>
  <si>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</si>
  <si>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</si>
  <si>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</si>
  <si>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</si>
  <si>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</si>
  <si>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</si>
  <si>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</si>
  <si>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</si>
  <si>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</si>
  <si>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</si>
  <si>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</si>
  <si>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</si>
  <si>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</si>
  <si>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</si>
  <si>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</si>
  <si>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</si>
  <si>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</si>
  <si>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</si>
  <si>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</si>
  <si>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</si>
  <si>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</si>
  <si>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</si>
  <si>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</si>
  <si>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</si>
  <si>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</si>
  <si>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</si>
  <si>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</si>
  <si>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</si>
  <si>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</si>
  <si>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</si>
  <si>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</si>
  <si>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</si>
  <si>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</si>
  <si>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</si>
  <si>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</si>
  <si>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</si>
  <si>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</si>
  <si>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</si>
  <si>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</si>
  <si>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</si>
  <si>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</si>
  <si>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</si>
  <si>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</si>
  <si>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</si>
  <si>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</si>
  <si>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</si>
  <si>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</si>
  <si>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</si>
  <si>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</si>
  <si>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</si>
  <si>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</si>
  <si>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</si>
  <si>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</si>
  <si>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</si>
  <si>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</si>
  <si>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</si>
  <si>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</si>
  <si>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</si>
  <si>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</si>
  <si>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</si>
  <si>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</si>
  <si>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</si>
  <si>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</si>
  <si>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</si>
  <si>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</si>
  <si>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</si>
  <si>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</si>
  <si>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</si>
  <si>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</si>
  <si>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</si>
  <si>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</si>
  <si>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</si>
  <si>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</si>
  <si>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</si>
  <si>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</si>
  <si>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</si>
  <si>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</si>
  <si>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</si>
  <si>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</si>
  <si>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</si>
  <si>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</si>
  <si>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</si>
  <si>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</si>
  <si>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</si>
  <si>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</si>
  <si>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</si>
  <si>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</si>
  <si>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</si>
  <si>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</si>
  <si>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</si>
  <si>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</si>
  <si>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</si>
  <si>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</si>
  <si>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</si>
  <si>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</si>
  <si>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</si>
  <si>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</si>
  <si>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</si>
  <si>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</si>
  <si>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</si>
  <si>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</si>
  <si>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</si>
  <si>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</si>
  <si>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</si>
  <si>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</si>
  <si>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</si>
  <si>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</si>
  <si>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</si>
  <si>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</si>
  <si>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</si>
  <si>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</si>
  <si>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</si>
  <si>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</si>
  <si>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</si>
  <si>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</si>
  <si>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</si>
  <si>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</si>
  <si>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</si>
  <si>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</si>
  <si>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</si>
  <si>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</si>
  <si>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</si>
  <si>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</si>
  <si>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</si>
  <si>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</si>
  <si>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</si>
  <si>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</si>
  <si>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</si>
  <si>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</si>
  <si>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</si>
  <si>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</si>
  <si>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</si>
  <si>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</si>
  <si>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</si>
  <si>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</si>
  <si>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</si>
  <si>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</si>
  <si>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</si>
  <si>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</si>
  <si>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</si>
  <si>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</si>
  <si>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</si>
  <si>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</si>
  <si>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</si>
  <si>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</si>
  <si>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</si>
  <si>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</si>
  <si>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</si>
  <si>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</si>
  <si>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</si>
  <si>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</si>
  <si>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</si>
  <si>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</si>
  <si>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</si>
  <si>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</si>
  <si>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</si>
  <si>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</si>
  <si>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</si>
  <si>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</si>
  <si>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</si>
  <si>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</si>
  <si>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</si>
  <si>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</si>
  <si>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</si>
  <si>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</si>
  <si>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</si>
  <si>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</si>
  <si>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</si>
  <si>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</si>
  <si>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</si>
  <si>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</si>
  <si>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</si>
  <si>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</si>
  <si>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</si>
  <si>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</si>
  <si>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</si>
  <si>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</si>
  <si>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</si>
  <si>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</si>
  <si>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</si>
  <si>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</si>
  <si>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</si>
  <si>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</si>
  <si>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</si>
  <si>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</si>
  <si>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</si>
  <si>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</si>
  <si>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</si>
  <si>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</si>
  <si>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</si>
  <si>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</si>
  <si>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</si>
  <si>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</si>
  <si>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</si>
  <si>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</si>
  <si>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</si>
  <si>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</si>
  <si>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</si>
  <si>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</si>
  <si>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</si>
  <si>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</si>
  <si>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</si>
  <si>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</si>
  <si>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</si>
  <si>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</si>
  <si>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</si>
  <si>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</si>
  <si>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</si>
  <si>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</si>
  <si>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</si>
  <si>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</si>
  <si>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</si>
  <si>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</si>
  <si>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</si>
  <si>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</si>
  <si>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</si>
  <si>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</si>
  <si>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</si>
  <si>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</si>
  <si>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</si>
  <si>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</si>
  <si>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</si>
  <si>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</si>
  <si>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</si>
  <si>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</si>
  <si>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</si>
  <si>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</si>
  <si>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</si>
  <si>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</si>
  <si>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</si>
  <si>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</si>
  <si>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</si>
  <si>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</si>
  <si>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</si>
  <si>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</si>
  <si>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</si>
  <si>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</si>
  <si>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</si>
  <si>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</si>
  <si>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</si>
  <si>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</si>
  <si>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</si>
  <si>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</si>
  <si>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</si>
  <si>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</si>
  <si>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</si>
  <si>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</si>
  <si>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</si>
  <si>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</si>
  <si>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</si>
  <si>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</si>
  <si>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</si>
  <si>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</si>
  <si>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</si>
  <si>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</si>
  <si>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</si>
  <si>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</si>
  <si>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</si>
  <si>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</si>
  <si>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</si>
  <si>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</si>
  <si>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</si>
  <si>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</si>
  <si>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</si>
  <si>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</si>
  <si>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</si>
  <si>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</si>
  <si>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</si>
  <si>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</si>
  <si>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</si>
  <si>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</si>
  <si>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</si>
  <si>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</si>
  <si>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</si>
  <si>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</si>
  <si>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</si>
  <si>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</si>
  <si>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</si>
  <si>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</si>
  <si>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</si>
  <si>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</si>
  <si>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</si>
  <si>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</si>
  <si>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</si>
  <si>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</si>
  <si>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</si>
  <si>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</si>
  <si>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</si>
  <si>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</si>
  <si>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</si>
  <si>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</si>
  <si>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</si>
  <si>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</si>
  <si>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</si>
  <si>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</si>
  <si>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</si>
  <si>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</si>
  <si>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</si>
  <si>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</si>
  <si>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</si>
  <si>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</si>
  <si>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</si>
  <si>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</si>
  <si>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</si>
  <si>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</si>
  <si>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</si>
  <si>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</si>
  <si>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</si>
  <si>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</si>
  <si>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</si>
  <si>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</si>
  <si>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</si>
  <si>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</si>
  <si>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</si>
  <si>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</si>
  <si>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</si>
  <si>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</si>
  <si>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</si>
  <si>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</si>
  <si>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</si>
  <si>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</si>
  <si>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</si>
  <si>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</si>
  <si>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</si>
  <si>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</si>
  <si>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</si>
  <si>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</si>
  <si>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</si>
  <si>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</si>
  <si>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</si>
  <si>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</si>
  <si>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</si>
  <si>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</si>
  <si>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</si>
  <si>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</si>
  <si>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</si>
  <si>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</si>
  <si>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</si>
  <si>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</si>
  <si>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</si>
  <si>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</si>
  <si>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</si>
  <si>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</si>
  <si>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</si>
  <si>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</si>
  <si>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</si>
  <si>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</si>
  <si>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</si>
  <si>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</si>
  <si>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</si>
  <si>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</si>
  <si>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</si>
  <si>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</si>
  <si>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</si>
  <si>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</si>
  <si>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</si>
  <si>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</si>
  <si>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</si>
  <si>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</si>
  <si>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</si>
  <si>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</si>
  <si>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</si>
  <si>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</si>
  <si>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</si>
  <si>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</si>
  <si>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</si>
  <si>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</si>
  <si>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</si>
  <si>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</si>
  <si>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</si>
  <si>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</si>
  <si>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</si>
  <si>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</si>
  <si>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</si>
  <si>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</si>
  <si>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</si>
  <si>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</si>
  <si>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</si>
  <si>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</si>
  <si>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</si>
  <si>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</si>
  <si>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</si>
  <si>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</si>
  <si>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</si>
  <si>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</si>
  <si>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</si>
  <si>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</si>
  <si>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</si>
  <si>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</si>
  <si>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</si>
  <si>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</si>
  <si>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</si>
  <si>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</si>
  <si>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</si>
  <si>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</si>
  <si>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</si>
  <si>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</si>
  <si>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</si>
  <si>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</si>
  <si>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</si>
  <si>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</si>
  <si>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</si>
  <si>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</si>
  <si>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</si>
  <si>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</si>
  <si>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</si>
  <si>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</si>
  <si>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</si>
  <si>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</si>
  <si>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</si>
  <si>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</si>
  <si>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</si>
  <si>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</si>
  <si>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</si>
  <si>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</si>
  <si>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</si>
  <si>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</si>
  <si>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</si>
  <si>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</si>
  <si>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</si>
  <si>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</si>
  <si>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</si>
  <si>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</si>
  <si>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</si>
  <si>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</si>
  <si>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</si>
  <si>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</si>
  <si>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</si>
  <si>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</si>
  <si>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</si>
  <si>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</si>
  <si>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</si>
  <si>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</si>
  <si>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</si>
  <si>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</si>
  <si>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</si>
  <si>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</si>
  <si>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</si>
  <si>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</si>
  <si>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</si>
  <si>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</si>
  <si>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</si>
  <si>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</si>
  <si>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</si>
  <si>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</si>
  <si>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</si>
  <si>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</si>
  <si>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</si>
  <si>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</si>
  <si>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</si>
  <si>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</si>
  <si>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</si>
  <si>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</si>
  <si>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</si>
  <si>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</si>
  <si>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</si>
  <si>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</si>
  <si>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</si>
  <si>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</si>
  <si>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</si>
  <si>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</si>
  <si>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</si>
  <si>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</si>
  <si>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</si>
  <si>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</si>
  <si>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</si>
  <si>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</si>
  <si>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</si>
  <si>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</si>
  <si>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</si>
  <si>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</si>
  <si>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</si>
  <si>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</si>
  <si>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</si>
  <si>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</si>
  <si>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</si>
  <si>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</si>
  <si>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</si>
  <si>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</si>
  <si>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</si>
  <si>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</si>
  <si>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</si>
  <si>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</si>
  <si>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</si>
  <si>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</si>
  <si>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</si>
  <si>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</si>
  <si>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</si>
  <si>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</si>
  <si>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</si>
  <si>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</si>
  <si>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</si>
  <si>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</si>
  <si>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</si>
  <si>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</si>
  <si>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</si>
  <si>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</si>
  <si>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</si>
  <si>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</si>
  <si>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</si>
  <si>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</si>
  <si>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</si>
  <si>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</si>
  <si>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</si>
  <si>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</si>
  <si>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</si>
  <si>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</si>
  <si>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</si>
  <si>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</si>
  <si>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</si>
  <si>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</si>
  <si>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</si>
  <si>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</si>
  <si>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</si>
  <si>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</si>
  <si>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</si>
  <si>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</si>
  <si>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</si>
  <si>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</si>
  <si>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</si>
  <si>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</si>
  <si>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</si>
  <si>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</si>
  <si>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</si>
  <si>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</si>
  <si>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</si>
  <si>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</si>
  <si>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</si>
  <si>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</si>
  <si>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</si>
  <si>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</si>
  <si>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</si>
  <si>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</si>
  <si>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</si>
  <si>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</si>
  <si>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</si>
  <si>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</si>
  <si>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</si>
  <si>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</si>
  <si>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</si>
  <si>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</si>
  <si>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</si>
  <si>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</si>
  <si>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</si>
  <si>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</si>
  <si>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</si>
  <si>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</si>
  <si>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</si>
  <si>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</si>
  <si>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</si>
  <si>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</si>
  <si>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</si>
  <si>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</si>
  <si>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</si>
  <si>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</si>
  <si>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</si>
  <si>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</si>
  <si>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</si>
  <si>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</si>
  <si>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</si>
  <si>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</si>
  <si>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</si>
  <si>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</si>
  <si>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</si>
  <si>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</si>
  <si>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</si>
  <si>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</si>
  <si>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</si>
  <si>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</si>
  <si>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</si>
  <si>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</si>
  <si>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</si>
  <si>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</si>
  <si>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</si>
  <si>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</si>
  <si>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</si>
  <si>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</si>
  <si>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</si>
  <si>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</si>
  <si>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</si>
  <si>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</si>
  <si>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</si>
  <si>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</si>
  <si>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</si>
  <si>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</si>
  <si>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</si>
  <si>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</si>
  <si>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</si>
  <si>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</si>
  <si>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</si>
  <si>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</si>
  <si>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</si>
  <si>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</si>
  <si>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</si>
  <si>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</si>
  <si>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</si>
  <si>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</si>
  <si>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</si>
  <si>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</si>
  <si>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</si>
  <si>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</si>
  <si>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</si>
  <si>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</si>
  <si>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</si>
  <si>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</si>
  <si>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</si>
  <si>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</si>
  <si>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</si>
  <si>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</si>
  <si>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</si>
  <si>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</si>
  <si>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</si>
  <si>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</si>
  <si>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</si>
  <si>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</si>
  <si>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</si>
  <si>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</si>
  <si>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</si>
  <si>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</si>
  <si>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</si>
  <si>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</si>
  <si>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</si>
  <si>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</si>
  <si>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</si>
  <si>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</si>
  <si>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</si>
  <si>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</si>
  <si>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</si>
  <si>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</si>
  <si>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</si>
  <si>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</si>
  <si>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</si>
  <si>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</si>
  <si>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</si>
  <si>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</si>
  <si>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</si>
  <si>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</si>
  <si>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</si>
  <si>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</si>
  <si>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</si>
  <si>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</si>
  <si>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</si>
  <si>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</si>
  <si>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</si>
  <si>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</si>
  <si>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</si>
  <si>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</si>
  <si>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</si>
  <si>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</si>
  <si>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</si>
  <si>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</si>
  <si>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</si>
  <si>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</si>
  <si>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</si>
  <si>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</si>
  <si>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</si>
  <si>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</si>
  <si>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</si>
  <si>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</si>
  <si>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</si>
  <si>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</si>
  <si>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</si>
  <si>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</si>
  <si>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</si>
  <si>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</si>
  <si>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</si>
  <si>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</si>
  <si>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</si>
  <si>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</si>
  <si>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</si>
  <si>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</si>
  <si>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</si>
  <si>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</si>
  <si>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</si>
  <si>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</si>
  <si>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</si>
  <si>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</si>
  <si>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</si>
  <si>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</si>
  <si>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</si>
  <si>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</si>
  <si>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</si>
  <si>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</si>
  <si>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</si>
  <si>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</si>
  <si>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</si>
  <si>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</si>
  <si>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</si>
  <si>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</si>
  <si>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</si>
  <si>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</si>
  <si>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</si>
  <si>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</si>
  <si>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</si>
  <si>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</si>
  <si>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</si>
  <si>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</si>
  <si>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</si>
  <si>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</si>
  <si>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</si>
  <si>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</si>
  <si>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</si>
  <si>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</si>
  <si>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</si>
  <si>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</si>
  <si>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</si>
  <si>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</si>
  <si>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</si>
  <si>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</si>
  <si>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</si>
  <si>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</si>
  <si>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</si>
  <si>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</si>
  <si>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</si>
  <si>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</si>
  <si>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</si>
  <si>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</si>
  <si>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</si>
  <si>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</si>
  <si>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</si>
  <si>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</si>
  <si>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</si>
  <si>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</si>
  <si>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</si>
  <si>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</si>
  <si>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</si>
  <si>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</si>
  <si>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</si>
  <si>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</si>
  <si>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</si>
  <si>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</si>
  <si>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</si>
  <si>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</si>
  <si>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</si>
  <si>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</si>
  <si>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</si>
  <si>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</si>
  <si>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</si>
  <si>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</si>
  <si>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</si>
  <si>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</si>
  <si>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</si>
  <si>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</si>
  <si>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</si>
  <si>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</si>
  <si>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</si>
  <si>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</si>
  <si>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</si>
  <si>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</si>
  <si>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</si>
  <si>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</si>
  <si>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</si>
  <si>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</si>
  <si>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</si>
  <si>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</si>
  <si>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</si>
  <si>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</si>
  <si>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</si>
  <si>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</si>
  <si>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</si>
  <si>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</si>
  <si>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</si>
  <si>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</si>
  <si>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</si>
  <si>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</si>
  <si>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</si>
  <si>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</si>
  <si>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</si>
  <si>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</si>
  <si>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</si>
  <si>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</si>
  <si>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</si>
  <si>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</si>
  <si>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</si>
  <si>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</si>
  <si>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</si>
  <si>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</si>
  <si>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</si>
  <si>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</si>
  <si>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</si>
  <si>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</si>
  <si>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</si>
  <si>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</si>
  <si>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</si>
  <si>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</si>
  <si>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</si>
  <si>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</si>
  <si>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</si>
  <si>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</si>
  <si>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</si>
  <si>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</si>
  <si>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</si>
  <si>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</si>
  <si>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</si>
  <si>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</si>
  <si>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</si>
  <si>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</si>
  <si>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</si>
  <si>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</si>
  <si>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</si>
  <si>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</si>
  <si>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</si>
  <si>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</si>
  <si>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</si>
  <si>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</si>
  <si>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</si>
  <si>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</si>
  <si>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</si>
  <si>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</si>
  <si>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</si>
  <si>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</si>
  <si>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</si>
  <si>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</si>
  <si>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</si>
  <si>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</si>
  <si>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</si>
  <si>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</si>
  <si>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</si>
  <si>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</si>
  <si>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</si>
  <si>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</si>
  <si>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</si>
  <si>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</si>
  <si>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</si>
  <si>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</si>
  <si>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</si>
  <si>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</si>
  <si>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</si>
  <si>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</si>
  <si>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</si>
  <si>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</si>
  <si>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</si>
  <si>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</si>
  <si>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</si>
  <si>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</si>
  <si>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</si>
  <si>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</si>
  <si>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</si>
  <si>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</si>
  <si>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</si>
  <si>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</si>
  <si>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</si>
  <si>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</si>
  <si>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</si>
  <si>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</si>
  <si>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</si>
  <si>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</si>
  <si>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</si>
  <si>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</si>
  <si>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</si>
  <si>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</si>
  <si>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</si>
  <si>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</si>
  <si>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</si>
  <si>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</si>
  <si>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</si>
  <si>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</si>
  <si>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</si>
  <si>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</si>
  <si>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</si>
  <si>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</si>
  <si>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</si>
  <si>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</si>
  <si>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</si>
  <si>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</si>
  <si>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</si>
  <si>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</si>
  <si>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</si>
  <si>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</si>
  <si>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</si>
  <si>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</si>
  <si>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</si>
  <si>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</si>
  <si>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</si>
  <si>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</si>
  <si>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</si>
  <si>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</si>
  <si>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</si>
  <si>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</si>
  <si>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</si>
  <si>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</si>
  <si>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</si>
  <si>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</si>
  <si>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</si>
  <si>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</si>
  <si>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</si>
  <si>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</si>
  <si>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</si>
  <si>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</si>
  <si>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</si>
  <si>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</si>
  <si>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</si>
  <si>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</si>
  <si>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</si>
  <si>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</si>
  <si>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</si>
  <si>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</si>
  <si>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</si>
  <si>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</si>
  <si>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</si>
  <si>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</si>
  <si>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</si>
  <si>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</si>
  <si>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</si>
  <si>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</si>
  <si>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</si>
  <si>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</si>
  <si>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</si>
  <si>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</si>
  <si>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</si>
  <si>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</si>
  <si>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</si>
  <si>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</si>
  <si>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</si>
  <si>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</si>
  <si>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</si>
  <si>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</si>
  <si>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</si>
  <si>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</si>
  <si>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</si>
  <si>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</si>
  <si>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</si>
  <si>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</si>
  <si>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</si>
  <si>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</si>
  <si>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</si>
  <si>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</si>
  <si>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</si>
  <si>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</si>
  <si>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</si>
  <si>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</si>
  <si>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</si>
  <si>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</si>
  <si>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</si>
  <si>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</si>
  <si>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</si>
  <si>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</si>
  <si>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</si>
  <si>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</si>
  <si>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</si>
  <si>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</si>
  <si>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</si>
  <si>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</si>
  <si>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</si>
  <si>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</si>
  <si>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</si>
  <si>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</si>
  <si>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</si>
  <si>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</si>
  <si>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</si>
  <si>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</si>
  <si>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</si>
  <si>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</si>
  <si>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</si>
  <si>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</si>
  <si>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</si>
  <si>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</si>
  <si>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</si>
  <si>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</si>
  <si>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</si>
  <si>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</si>
  <si>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</si>
  <si>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</si>
  <si>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</si>
  <si>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</si>
  <si>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</si>
  <si>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</si>
  <si>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</si>
  <si>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</si>
  <si>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</si>
  <si>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</si>
  <si>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</si>
  <si>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</si>
  <si>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</si>
  <si>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</si>
  <si>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</si>
  <si>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</si>
  <si>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</si>
  <si>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</si>
  <si>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</si>
  <si>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</si>
  <si>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</si>
  <si>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</si>
  <si>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</si>
  <si>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</si>
  <si>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</si>
  <si>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</si>
  <si>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</si>
  <si>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</si>
  <si>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</si>
  <si>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</si>
  <si>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</si>
  <si>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</si>
  <si>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</si>
  <si>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</si>
  <si>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</si>
  <si>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</si>
  <si>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</si>
  <si>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</si>
  <si>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</si>
  <si>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</si>
  <si>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</si>
  <si>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</si>
  <si>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</si>
  <si>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</si>
  <si>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</si>
  <si>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</si>
  <si>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</si>
  <si>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</si>
  <si>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</si>
  <si>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</si>
  <si>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</si>
  <si>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</si>
  <si>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</si>
  <si>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</si>
  <si>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</si>
  <si>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</si>
  <si>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</si>
  <si>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</si>
  <si>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</si>
  <si>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</si>
  <si>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</si>
  <si>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</si>
  <si>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</si>
  <si>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</si>
  <si>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</si>
  <si>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</si>
  <si>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</si>
  <si>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</si>
  <si>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</si>
  <si>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</si>
  <si>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</si>
  <si>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</si>
  <si>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</si>
  <si>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</si>
  <si>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</si>
  <si>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</si>
  <si>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</si>
  <si>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</si>
  <si>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</si>
  <si>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</si>
  <si>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</si>
  <si>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</si>
  <si>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</si>
  <si>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</si>
  <si>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</si>
  <si>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</si>
  <si>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</si>
  <si>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</si>
  <si>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</si>
  <si>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</si>
  <si>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</si>
  <si>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</si>
  <si>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</si>
  <si>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</si>
  <si>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</si>
  <si>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</si>
  <si>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</si>
  <si>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</si>
  <si>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</si>
  <si>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</si>
  <si>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</si>
  <si>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</si>
  <si>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</si>
  <si>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</si>
  <si>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</si>
  <si>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</si>
  <si>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</si>
  <si>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</si>
  <si>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</si>
  <si>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</si>
  <si>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</si>
  <si>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</si>
  <si>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</si>
  <si>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</si>
  <si>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</si>
  <si>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</si>
  <si>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</si>
  <si>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</si>
  <si>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</si>
  <si>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</si>
  <si>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</si>
  <si>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</si>
  <si>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</si>
  <si>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</si>
  <si>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</si>
  <si>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</si>
  <si>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</si>
  <si>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</si>
  <si>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</si>
  <si>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</si>
  <si>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</si>
  <si>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</si>
  <si>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</si>
  <si>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</si>
  <si>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</si>
  <si>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</si>
  <si>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</si>
  <si>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</si>
  <si>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</si>
  <si>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</si>
  <si>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</si>
  <si>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</si>
  <si>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</si>
  <si>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</si>
  <si>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</si>
  <si>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</si>
  <si>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</si>
  <si>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</si>
  <si>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</si>
  <si>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</si>
  <si>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</si>
  <si>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</si>
  <si>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</si>
  <si>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</si>
  <si>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</si>
  <si>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</si>
  <si>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</si>
  <si>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</si>
  <si>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</si>
  <si>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</si>
  <si>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</si>
  <si>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</si>
  <si>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</si>
  <si>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</si>
  <si>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</si>
  <si>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</si>
  <si>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</si>
  <si>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</si>
  <si>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</si>
  <si>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</si>
  <si>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</si>
  <si>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</si>
  <si>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</si>
  <si>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</si>
  <si>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</si>
  <si>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</si>
  <si>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</si>
  <si>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</si>
  <si>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</si>
  <si>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</si>
  <si>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</si>
  <si>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</si>
  <si>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</si>
  <si>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</si>
  <si>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</si>
  <si>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</si>
  <si>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</si>
  <si>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</si>
  <si>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</si>
  <si>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</si>
  <si>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</si>
  <si>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</si>
  <si>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</si>
  <si>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</si>
  <si>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</si>
  <si>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</si>
  <si>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</si>
  <si>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</si>
  <si>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</si>
  <si>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</si>
  <si>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</si>
  <si>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</si>
  <si>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</si>
  <si>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</si>
  <si>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</si>
  <si>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</si>
  <si>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</si>
  <si>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</si>
  <si>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</si>
  <si>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</si>
  <si>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</si>
  <si>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</si>
  <si>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</si>
  <si>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</si>
  <si>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</si>
  <si>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</si>
  <si>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</si>
  <si>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</si>
  <si>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</si>
  <si>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</si>
  <si>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</si>
  <si>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</si>
  <si>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</si>
  <si>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</si>
  <si>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</si>
  <si>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</si>
  <si>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</si>
  <si>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</si>
  <si>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</si>
  <si>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</si>
  <si>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</si>
  <si>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</si>
  <si>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</si>
  <si>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</si>
  <si>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</si>
  <si>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</si>
  <si>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</si>
  <si>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</si>
  <si>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</si>
  <si>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</si>
  <si>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</si>
  <si>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</si>
  <si>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</si>
  <si>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</si>
  <si>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</si>
  <si>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</si>
  <si>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</si>
  <si>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</si>
  <si>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</si>
  <si>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</si>
  <si>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</si>
  <si>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</si>
  <si>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</si>
  <si>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</si>
  <si>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</si>
  <si>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</si>
  <si>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</si>
  <si>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</si>
  <si>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</si>
  <si>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</si>
  <si>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</si>
  <si>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</si>
  <si>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</si>
  <si>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</si>
  <si>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</si>
  <si>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</si>
  <si>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</si>
  <si>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</si>
  <si>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</si>
  <si>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</si>
  <si>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</si>
  <si>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</si>
  <si>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</si>
  <si>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</si>
  <si>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</si>
  <si>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</si>
  <si>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</si>
  <si>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</si>
  <si>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</si>
  <si>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</si>
  <si>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</si>
  <si>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</si>
  <si>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</si>
  <si>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</si>
  <si>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</si>
  <si>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</si>
  <si>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</si>
  <si>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</si>
  <si>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</si>
  <si>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</si>
  <si>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</si>
  <si>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</si>
  <si>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</si>
  <si>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</si>
  <si>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</si>
  <si>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</si>
  <si>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</si>
  <si>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</si>
  <si>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</si>
  <si>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</si>
  <si>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</si>
  <si>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</si>
  <si>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</si>
  <si>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</si>
  <si>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</si>
  <si>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</si>
  <si>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</si>
  <si>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</si>
  <si>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</si>
  <si>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</si>
  <si>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</si>
  <si>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</si>
  <si>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</si>
  <si>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</si>
  <si>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</si>
  <si>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</si>
  <si>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</si>
  <si>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</si>
  <si>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</si>
  <si>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</si>
  <si>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</si>
  <si>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</si>
  <si>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</si>
  <si>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</si>
  <si>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</si>
  <si>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</si>
  <si>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</si>
  <si>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</si>
  <si>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</si>
  <si>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</si>
  <si>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</si>
  <si>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</si>
  <si>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</si>
  <si>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</si>
  <si>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</si>
  <si>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</si>
  <si>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</si>
  <si>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</si>
  <si>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</si>
  <si>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</si>
  <si>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</si>
  <si>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</si>
  <si>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</si>
  <si>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</si>
  <si>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</si>
  <si>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</si>
  <si>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</si>
  <si>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</si>
  <si>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</si>
  <si>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</si>
  <si>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</si>
  <si>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</si>
  <si>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</si>
  <si>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</si>
  <si>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</si>
  <si>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</si>
  <si>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</si>
  <si>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</si>
  <si>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</si>
  <si>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</si>
  <si>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</si>
  <si>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</si>
  <si>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</si>
  <si>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</si>
  <si>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</si>
  <si>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</si>
  <si>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</si>
  <si>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</si>
  <si>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</si>
  <si>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</si>
  <si>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</si>
  <si>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</si>
  <si>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</si>
  <si>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</si>
  <si>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</si>
  <si>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</si>
  <si>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</si>
  <si>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</si>
  <si>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</si>
  <si>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</si>
  <si>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</si>
  <si>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</si>
  <si>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</si>
  <si>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</si>
  <si>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</si>
  <si>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</si>
  <si>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</si>
  <si>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</si>
  <si>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</si>
  <si>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</si>
  <si>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</si>
  <si>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</si>
  <si>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</si>
  <si>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</si>
  <si>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</si>
  <si>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</si>
  <si>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</si>
  <si>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</si>
  <si>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</si>
  <si>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</si>
  <si>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</si>
  <si>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</si>
  <si>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</si>
  <si>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</si>
  <si>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</si>
  <si>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</si>
  <si>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</si>
  <si>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</si>
  <si>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</si>
  <si>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</si>
  <si>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</si>
  <si>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</si>
  <si>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</si>
  <si>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</si>
  <si>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</si>
  <si>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</si>
  <si>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</si>
  <si>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</si>
  <si>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</si>
  <si>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</si>
  <si>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</si>
  <si>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</si>
  <si>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</si>
  <si>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</si>
  <si>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</si>
  <si>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</si>
  <si>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</si>
  <si>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</si>
  <si>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</si>
  <si>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</si>
  <si>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</si>
  <si>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</si>
  <si>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</si>
  <si>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</si>
  <si>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</si>
  <si>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</si>
  <si>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</si>
  <si>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</si>
  <si>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</si>
  <si>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</si>
  <si>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</si>
  <si>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</si>
  <si>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</si>
  <si>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</si>
  <si>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</si>
  <si>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</si>
  <si>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</si>
  <si>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</si>
  <si>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</si>
  <si>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</si>
  <si>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</si>
  <si>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</si>
  <si>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</si>
  <si>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</si>
  <si>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</si>
  <si>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</si>
  <si>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</si>
  <si>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</si>
  <si>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</si>
  <si>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</si>
  <si>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</si>
  <si>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</si>
  <si>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</si>
  <si>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</si>
  <si>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</si>
  <si>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</si>
  <si>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</si>
  <si>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</si>
  <si>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</si>
  <si>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</si>
  <si>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</si>
  <si>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</si>
  <si>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</si>
  <si>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</si>
  <si>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</si>
  <si>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</si>
  <si>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</si>
  <si>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</si>
  <si>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</si>
  <si>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</si>
  <si>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</si>
  <si>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</si>
  <si>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</si>
  <si>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</si>
  <si>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</si>
  <si>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</si>
  <si>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</si>
  <si>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</si>
  <si>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</si>
  <si>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</si>
  <si>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</si>
  <si>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</si>
  <si>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</si>
  <si>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</si>
  <si>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</si>
  <si>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</si>
  <si>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</si>
  <si>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</si>
  <si>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</si>
  <si>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</si>
  <si>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</si>
  <si>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</si>
  <si>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</si>
  <si>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</si>
  <si>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</si>
  <si>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</si>
  <si>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</si>
  <si>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</si>
  <si>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</si>
  <si>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</si>
  <si>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</si>
  <si>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</si>
  <si>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</si>
  <si>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</si>
  <si>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</si>
  <si>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</si>
  <si>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</si>
  <si>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</si>
  <si>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</si>
  <si>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</si>
  <si>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</si>
  <si>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</si>
  <si>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</si>
  <si>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</si>
  <si>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</si>
  <si>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</si>
  <si>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</si>
  <si>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</si>
  <si>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</si>
  <si>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</si>
  <si>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</si>
  <si>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</si>
  <si>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</si>
  <si>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</si>
  <si>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</si>
  <si>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</si>
  <si>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</si>
  <si>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</si>
  <si>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</si>
  <si>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</si>
  <si>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</si>
  <si>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</si>
  <si>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</si>
  <si>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</si>
  <si>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</si>
  <si>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</si>
  <si>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</si>
  <si>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</si>
  <si>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</si>
  <si>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</si>
  <si>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</si>
  <si>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</si>
  <si>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</si>
  <si>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</si>
  <si>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</si>
  <si>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</si>
  <si>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</si>
  <si>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</si>
  <si>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</si>
  <si>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</si>
  <si>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</si>
  <si>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</si>
  <si>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</si>
  <si>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</si>
  <si>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</si>
  <si>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</si>
  <si>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</si>
  <si>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</si>
  <si>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</si>
  <si>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</si>
  <si>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</si>
  <si>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</si>
  <si>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</si>
  <si>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</si>
  <si>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</si>
  <si>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</si>
  <si>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</si>
  <si>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</si>
  <si>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</si>
  <si>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</si>
  <si>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</si>
  <si>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</si>
  <si>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</si>
  <si>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</si>
  <si>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</si>
  <si>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</si>
  <si>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</si>
  <si>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</si>
  <si>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</si>
  <si>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</si>
  <si>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</si>
  <si>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</si>
  <si>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</si>
  <si>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</si>
  <si>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</si>
  <si>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</si>
  <si>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</si>
  <si>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</si>
  <si>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</si>
  <si>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</si>
  <si>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</si>
  <si>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</si>
  <si>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</si>
  <si>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</si>
  <si>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</si>
  <si>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</si>
  <si>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</si>
  <si>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</si>
  <si>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</si>
  <si>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</si>
  <si>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</si>
  <si>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</si>
  <si>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</si>
  <si>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</si>
  <si>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</si>
  <si>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</si>
  <si>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</si>
  <si>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</si>
  <si>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</si>
  <si>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</si>
  <si>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</si>
  <si>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</si>
  <si>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</si>
  <si>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</si>
  <si>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</si>
  <si>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</si>
  <si>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</si>
  <si>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</si>
  <si>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</si>
  <si>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</si>
  <si>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</si>
  <si>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</si>
  <si>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</si>
  <si>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</si>
  <si>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</si>
  <si>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</si>
  <si>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</si>
  <si>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</si>
  <si>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</si>
  <si>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</si>
  <si>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</si>
  <si>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</si>
  <si>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</si>
  <si>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</si>
  <si>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</si>
  <si>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</si>
  <si>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</si>
  <si>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</si>
  <si>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</si>
  <si>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</si>
  <si>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</si>
  <si>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</si>
  <si>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</si>
  <si>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</si>
  <si>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</si>
  <si>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</si>
  <si>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</si>
  <si>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</si>
  <si>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</si>
  <si>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</si>
  <si>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</si>
  <si>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</si>
  <si>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</si>
  <si>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</si>
  <si>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</si>
  <si>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</si>
  <si>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</si>
  <si>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</si>
  <si>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</si>
  <si>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</si>
  <si>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</si>
  <si>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</si>
  <si>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</si>
  <si>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</si>
  <si>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</si>
  <si>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</si>
  <si>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</si>
  <si>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</si>
  <si>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</si>
  <si>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</si>
  <si>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</si>
  <si>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</si>
  <si>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</si>
  <si>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</si>
  <si>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</si>
  <si>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</si>
  <si>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</si>
  <si>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</si>
  <si>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</si>
  <si>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</si>
  <si>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</si>
  <si>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</si>
  <si>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</si>
  <si>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</si>
  <si>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</si>
  <si>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</si>
  <si>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</si>
  <si>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</si>
  <si>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</si>
  <si>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</si>
  <si>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</si>
  <si>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</si>
  <si>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</si>
  <si>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</si>
  <si>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</si>
  <si>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</si>
  <si>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</si>
  <si>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</si>
  <si>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</si>
  <si>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</si>
  <si>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</si>
  <si>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</si>
  <si>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</si>
  <si>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</si>
  <si>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</si>
  <si>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</si>
  <si>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</si>
  <si>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</si>
  <si>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</si>
  <si>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</si>
  <si>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</si>
  <si>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</si>
  <si>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</si>
  <si>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</si>
  <si>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</si>
  <si>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</si>
  <si>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</si>
  <si>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</si>
  <si>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</si>
  <si>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</si>
  <si>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</si>
  <si>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</si>
  <si>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</si>
  <si>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</si>
  <si>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</si>
  <si>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</si>
  <si>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</si>
  <si>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</si>
  <si>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</si>
  <si>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</si>
  <si>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</si>
  <si>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</si>
  <si>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</si>
  <si>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</si>
  <si>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</si>
  <si>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</si>
  <si>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</si>
  <si>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</si>
  <si>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</si>
  <si>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</si>
  <si>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</si>
  <si>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</si>
  <si>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</si>
  <si>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</si>
  <si>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</si>
  <si>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</si>
  <si>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</si>
  <si>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</si>
  <si>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</si>
  <si>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</si>
  <si>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</si>
  <si>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</si>
  <si>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</si>
  <si>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</si>
  <si>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</si>
  <si>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</si>
  <si>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</si>
  <si>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</si>
  <si>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</si>
  <si>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</si>
  <si>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</si>
  <si>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</si>
  <si>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</si>
  <si>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</si>
  <si>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</si>
  <si>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</si>
  <si>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</si>
  <si>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</si>
  <si>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</si>
  <si>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</si>
  <si>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</si>
  <si>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</si>
  <si>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</si>
  <si>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</si>
  <si>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</si>
  <si>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</si>
  <si>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</si>
  <si>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</si>
  <si>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</si>
  <si>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</si>
  <si>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</si>
  <si>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</si>
  <si>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</si>
  <si>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</si>
  <si>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</si>
  <si>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</si>
  <si>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</si>
  <si>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</si>
  <si>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</si>
  <si>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</si>
  <si>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</si>
  <si>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</si>
  <si>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</si>
  <si>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</si>
  <si>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</si>
  <si>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</si>
  <si>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</si>
  <si>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</si>
  <si>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</si>
  <si>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</si>
  <si>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</si>
  <si>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</si>
  <si>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</si>
  <si>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</si>
  <si>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</si>
  <si>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</si>
  <si>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</si>
  <si>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</si>
  <si>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</si>
  <si>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</si>
  <si>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</si>
  <si>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</si>
  <si>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</si>
  <si>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</si>
  <si>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</si>
  <si>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</si>
  <si>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</si>
  <si>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</si>
  <si>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</si>
  <si>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</si>
  <si>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</si>
  <si>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</si>
  <si>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</si>
  <si>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</si>
  <si>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</si>
  <si>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</si>
  <si>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</si>
  <si>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</si>
  <si>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</si>
  <si>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</si>
  <si>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</si>
  <si>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</si>
  <si>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</si>
  <si>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</si>
  <si>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</si>
  <si>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</si>
  <si>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</si>
  <si>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</si>
  <si>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</si>
  <si>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</si>
  <si>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</si>
  <si>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</si>
  <si>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</si>
  <si>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</si>
  <si>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</si>
  <si>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</si>
  <si>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</si>
  <si>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</si>
  <si>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</si>
  <si>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</si>
  <si>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</si>
  <si>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</si>
  <si>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</si>
  <si>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</si>
  <si>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</si>
  <si>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</si>
  <si>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</si>
  <si>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</si>
  <si>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</si>
  <si>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</si>
  <si>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</si>
  <si>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</si>
  <si>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</si>
  <si>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</si>
  <si>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</si>
  <si>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</si>
  <si>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</si>
  <si>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</si>
  <si>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</si>
  <si>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</si>
  <si>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</si>
  <si>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</si>
  <si>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</si>
  <si>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</si>
  <si>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</si>
  <si>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</si>
  <si>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</si>
  <si>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</si>
  <si>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</si>
  <si>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</si>
  <si>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</si>
  <si>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</si>
  <si>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</si>
  <si>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</si>
  <si>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</si>
  <si>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</si>
  <si>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</si>
  <si>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</si>
  <si>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</si>
  <si>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</si>
  <si>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</si>
  <si>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</si>
  <si>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</si>
  <si>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</si>
  <si>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</si>
  <si>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</si>
  <si>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</si>
  <si>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</si>
  <si>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</si>
  <si>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</si>
  <si>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</si>
  <si>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</si>
  <si>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</si>
  <si>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</si>
  <si>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</si>
  <si>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</si>
  <si>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</si>
  <si>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</si>
  <si>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</si>
  <si>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</si>
  <si>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</si>
  <si>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</si>
  <si>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</si>
  <si>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</si>
  <si>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</si>
  <si>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</si>
  <si>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</si>
  <si>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</si>
  <si>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</si>
  <si>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</si>
  <si>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</si>
  <si>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</si>
  <si>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</si>
  <si>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</si>
  <si>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</si>
  <si>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</si>
  <si>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</si>
  <si>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</si>
  <si>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</si>
  <si>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</si>
  <si>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</si>
  <si>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</si>
  <si>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</si>
  <si>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</si>
  <si>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</si>
  <si>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</si>
  <si>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</si>
  <si>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</si>
  <si>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</si>
  <si>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</si>
  <si>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</si>
  <si>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</si>
  <si>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</si>
  <si>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</si>
  <si>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</si>
  <si>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</si>
  <si>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</si>
  <si>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</si>
  <si>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</si>
  <si>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</si>
  <si>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</si>
  <si>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</si>
  <si>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</si>
  <si>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</si>
  <si>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</si>
  <si>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</si>
  <si>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</si>
  <si>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</si>
  <si>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</si>
  <si>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</si>
  <si>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</si>
  <si>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</si>
  <si>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</si>
  <si>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</si>
  <si>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</si>
  <si>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</si>
  <si>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</si>
  <si>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</si>
  <si>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</si>
  <si>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</si>
  <si>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</si>
  <si>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</si>
  <si>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</si>
  <si>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</si>
  <si>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</si>
  <si>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</si>
  <si>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</si>
  <si>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</si>
  <si>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</si>
  <si>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</si>
  <si>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</si>
  <si>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</si>
  <si>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</si>
  <si>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</si>
  <si>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</si>
  <si>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</si>
  <si>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</si>
  <si>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</si>
  <si>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</si>
  <si>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</si>
  <si>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</si>
  <si>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</si>
  <si>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</si>
  <si>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</si>
  <si>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</si>
  <si>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</si>
  <si>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</si>
  <si>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</si>
  <si>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</si>
  <si>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</si>
  <si>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</si>
  <si>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</si>
  <si>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</si>
  <si>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</si>
  <si>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</si>
  <si>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</si>
  <si>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</si>
  <si>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</si>
  <si>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</si>
  <si>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</si>
  <si>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</si>
  <si>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</si>
  <si>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</si>
  <si>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</si>
  <si>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</si>
  <si>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</si>
  <si>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</si>
  <si>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</si>
  <si>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</si>
  <si>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</si>
  <si>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</si>
  <si>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</si>
  <si>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</si>
  <si>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</si>
  <si>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</si>
  <si>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</si>
  <si>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</si>
  <si>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</si>
  <si>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</si>
  <si>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</si>
  <si>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</si>
  <si>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</si>
  <si>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</si>
  <si>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</si>
  <si>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</si>
  <si>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</si>
  <si>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</si>
  <si>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</si>
  <si>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</si>
  <si>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</si>
  <si>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</si>
  <si>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</si>
  <si>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</si>
  <si>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</si>
  <si>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</si>
  <si>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</si>
  <si>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</si>
  <si>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</si>
  <si>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</si>
  <si>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</si>
  <si>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</si>
  <si>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</si>
  <si>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</si>
  <si>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</si>
  <si>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</si>
  <si>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</si>
  <si>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</si>
  <si>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</si>
  <si>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</si>
  <si>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</si>
  <si>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</si>
  <si>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</si>
  <si>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</si>
  <si>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</si>
  <si>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</si>
  <si>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</si>
  <si>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</si>
  <si>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</si>
  <si>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</si>
  <si>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</si>
  <si>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</si>
  <si>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</si>
  <si>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</si>
  <si>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</si>
  <si>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</si>
  <si>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</si>
  <si>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</si>
  <si>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</si>
  <si>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</si>
  <si>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</si>
  <si>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</si>
  <si>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</si>
  <si>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</si>
  <si>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</si>
  <si>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</si>
  <si>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</si>
  <si>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</si>
  <si>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</si>
  <si>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</si>
  <si>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</si>
  <si>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</si>
  <si>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</si>
  <si>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</si>
  <si>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</si>
  <si>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</si>
  <si>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</si>
  <si>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</si>
  <si>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</si>
  <si>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</si>
  <si>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</si>
  <si>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</si>
  <si>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</si>
  <si>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</si>
  <si>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</si>
  <si>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</si>
  <si>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</si>
  <si>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</si>
  <si>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</si>
  <si>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</si>
  <si>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</si>
  <si>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</si>
  <si>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</si>
  <si>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</si>
  <si>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</si>
  <si>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</si>
  <si>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</si>
  <si>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</si>
  <si>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</si>
  <si>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</si>
  <si>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</si>
  <si>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</si>
  <si>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</si>
  <si>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</si>
  <si>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</si>
  <si>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</si>
  <si>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</si>
  <si>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</si>
  <si>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</si>
  <si>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</si>
  <si>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</si>
  <si>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</si>
  <si>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</si>
  <si>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</si>
  <si>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</si>
  <si>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</si>
  <si>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</si>
  <si>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</si>
  <si>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</si>
  <si>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</si>
  <si>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</si>
  <si>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</si>
  <si>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</si>
  <si>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</si>
  <si>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</si>
  <si>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</si>
  <si>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</si>
  <si>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</si>
  <si>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</si>
  <si>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</si>
  <si>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</si>
  <si>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</si>
  <si>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</si>
  <si>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</si>
  <si>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</si>
  <si>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</si>
  <si>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</si>
  <si>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</si>
  <si>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</si>
  <si>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</si>
  <si>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</si>
  <si>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</si>
  <si>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</si>
  <si>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</si>
  <si>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</si>
  <si>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</si>
  <si>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</si>
  <si>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</si>
  <si>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</si>
  <si>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</si>
  <si>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</si>
  <si>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</si>
  <si>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</si>
  <si>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</si>
  <si>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</si>
  <si>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</si>
  <si>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</si>
  <si>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</si>
  <si>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</si>
  <si>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</si>
  <si>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</si>
  <si>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</si>
  <si>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</si>
  <si>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</si>
  <si>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</si>
  <si>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</si>
  <si>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</si>
  <si>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</si>
  <si>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</si>
  <si>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</si>
  <si>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</si>
  <si>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</si>
  <si>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</si>
  <si>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</si>
  <si>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</si>
  <si>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</si>
  <si>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</si>
  <si>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</si>
  <si>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</si>
  <si>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</si>
  <si>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</si>
  <si>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</si>
  <si>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</si>
  <si>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</si>
  <si>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</si>
  <si>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</si>
  <si>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</si>
  <si>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</si>
  <si>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</si>
  <si>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</si>
  <si>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</si>
  <si>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</si>
  <si>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</si>
  <si>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</si>
  <si>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</si>
  <si>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</si>
  <si>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</si>
  <si>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</si>
  <si>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</si>
  <si>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</si>
  <si>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</si>
  <si>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</si>
  <si>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</si>
  <si>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</si>
  <si>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</si>
  <si>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</si>
  <si>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</si>
  <si>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</si>
  <si>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</si>
  <si>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</si>
  <si>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</si>
  <si>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</si>
  <si>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</si>
  <si>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</si>
  <si>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</si>
  <si>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</si>
  <si>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</si>
  <si>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</si>
  <si>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</si>
  <si>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</si>
  <si>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</si>
  <si>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</si>
  <si>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</si>
  <si>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</si>
  <si>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</si>
  <si>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</si>
  <si>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</si>
  <si>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</si>
  <si>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</si>
  <si>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</si>
  <si>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</si>
  <si>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</si>
  <si>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</si>
  <si>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</si>
  <si>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</si>
  <si>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</si>
  <si>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</si>
  <si>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</si>
  <si>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</si>
  <si>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</si>
  <si>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</si>
  <si>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</si>
  <si>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</si>
  <si>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</si>
  <si>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</si>
  <si>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</si>
  <si>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</si>
  <si>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</si>
  <si>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</si>
  <si>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</si>
  <si>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</si>
  <si>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</si>
  <si>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</si>
  <si>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</si>
  <si>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</si>
  <si>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</si>
  <si>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</si>
  <si>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</si>
  <si>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</si>
  <si>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</si>
  <si>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</si>
  <si>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</si>
  <si>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</si>
  <si>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</si>
  <si>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</si>
  <si>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</si>
  <si>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</si>
  <si>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</si>
  <si>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</si>
  <si>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</si>
  <si>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</si>
  <si>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</si>
  <si>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</si>
  <si>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</si>
  <si>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</si>
  <si>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</si>
  <si>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</si>
  <si>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</si>
  <si>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</si>
  <si>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</si>
  <si>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</si>
  <si>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</si>
  <si>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</si>
  <si>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</si>
  <si>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</si>
  <si>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</si>
  <si>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</si>
  <si>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</si>
  <si>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</si>
  <si>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</si>
  <si>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</si>
  <si>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</si>
  <si>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</si>
  <si>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</si>
  <si>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</si>
  <si>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</si>
  <si>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</si>
  <si>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</si>
  <si>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</si>
  <si>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</si>
  <si>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</si>
  <si>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</si>
  <si>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</si>
  <si>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</si>
  <si>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</si>
  <si>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</si>
  <si>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</si>
  <si>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</si>
  <si>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</si>
  <si>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</si>
  <si>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</si>
  <si>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</si>
  <si>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</si>
  <si>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</si>
  <si>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</si>
  <si>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</si>
  <si>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</si>
  <si>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</si>
  <si>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</si>
  <si>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</si>
  <si>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</si>
  <si>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</si>
  <si>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</si>
  <si>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</si>
  <si>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</si>
  <si>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</si>
  <si>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</si>
  <si>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</si>
  <si>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</si>
  <si>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</si>
  <si>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</si>
  <si>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</si>
  <si>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</si>
  <si>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</si>
  <si>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</si>
  <si>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</si>
  <si>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</si>
  <si>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</si>
  <si>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</si>
  <si>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</si>
  <si>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</si>
  <si>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</si>
  <si>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</si>
  <si>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</si>
  <si>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</si>
  <si>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</si>
  <si>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</si>
  <si>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</si>
  <si>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</si>
  <si>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</si>
  <si>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</si>
  <si>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</si>
  <si>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</si>
  <si>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</si>
  <si>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</si>
  <si>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</si>
  <si>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</si>
  <si>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</si>
  <si>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</si>
  <si>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</si>
  <si>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</si>
  <si>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</si>
  <si>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</si>
  <si>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</si>
  <si>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</si>
  <si>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</si>
  <si>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</si>
  <si>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</si>
  <si>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</si>
  <si>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</si>
  <si>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</si>
  <si>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</si>
  <si>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</si>
  <si>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</si>
  <si>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</si>
  <si>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</si>
  <si>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</si>
  <si>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</si>
  <si>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</si>
  <si>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</si>
  <si>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</si>
  <si>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</si>
  <si>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</si>
  <si>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</si>
  <si>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</si>
  <si>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</si>
  <si>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</si>
  <si>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</si>
  <si>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</si>
  <si>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</si>
  <si>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</si>
  <si>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</si>
  <si>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</si>
  <si>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</si>
  <si>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</si>
  <si>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</si>
  <si>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</si>
  <si>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</si>
  <si>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</si>
  <si>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</si>
  <si>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</si>
  <si>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</si>
  <si>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</si>
  <si>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</si>
  <si>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</si>
  <si>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</si>
  <si>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</si>
  <si>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</si>
  <si>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</si>
  <si>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</si>
  <si>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</si>
  <si>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</si>
  <si>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</si>
  <si>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</si>
  <si>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</si>
  <si>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</si>
  <si>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</si>
  <si>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</si>
  <si>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</si>
  <si>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</si>
  <si>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</si>
  <si>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</si>
  <si>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</si>
  <si>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</si>
  <si>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</si>
  <si>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</si>
  <si>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</si>
  <si>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</si>
  <si>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</si>
  <si>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</si>
  <si>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</si>
  <si>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</si>
  <si>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</si>
  <si>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</si>
  <si>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</si>
  <si>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</si>
  <si>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</si>
  <si>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</si>
  <si>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</si>
  <si>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</si>
  <si>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</si>
  <si>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</si>
  <si>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</si>
  <si>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</si>
  <si>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</si>
  <si>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</si>
  <si>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</si>
  <si>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</si>
  <si>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</si>
  <si>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</si>
  <si>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</si>
  <si>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</si>
  <si>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</si>
  <si>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</si>
  <si>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</si>
  <si>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</si>
  <si>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</si>
  <si>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</si>
  <si>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</si>
  <si>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</si>
  <si>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</si>
  <si>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</si>
  <si>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</si>
  <si>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</si>
  <si>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</si>
  <si>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</si>
  <si>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</si>
  <si>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</si>
  <si>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</si>
  <si>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</si>
  <si>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</si>
  <si>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</si>
  <si>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</si>
  <si>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</si>
  <si>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</si>
  <si>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</si>
  <si>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</si>
  <si>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</si>
  <si>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</si>
  <si>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</si>
  <si>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</si>
  <si>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</si>
  <si>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</si>
  <si>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</si>
  <si>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</si>
  <si>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</si>
  <si>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</si>
  <si>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</si>
  <si>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</si>
  <si>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</si>
  <si>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</si>
  <si>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</si>
  <si>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</si>
  <si>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</si>
  <si>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</si>
  <si>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</si>
  <si>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</si>
  <si>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</si>
  <si>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</si>
  <si>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</si>
  <si>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</si>
  <si>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</si>
  <si>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</si>
  <si>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</si>
  <si>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</si>
  <si>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</si>
  <si>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</si>
  <si>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</si>
  <si>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</si>
  <si>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</si>
  <si>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</si>
  <si>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</si>
  <si>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</si>
  <si>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</si>
  <si>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</si>
  <si>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</si>
  <si>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</si>
  <si>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</si>
  <si>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</si>
  <si>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</si>
  <si>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</si>
  <si>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</si>
  <si>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</si>
  <si>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</si>
  <si>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</si>
  <si>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</si>
  <si>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</si>
  <si>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</si>
  <si>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</si>
  <si>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</si>
  <si>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</si>
  <si>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</si>
  <si>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</si>
  <si>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</si>
  <si>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</si>
  <si>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</si>
  <si>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</si>
  <si>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</si>
  <si>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</si>
  <si>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</si>
  <si>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</si>
  <si>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</si>
  <si>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</si>
  <si>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</si>
  <si>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</si>
  <si>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</si>
  <si>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</si>
  <si>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</si>
  <si>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</si>
  <si>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</si>
  <si>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</si>
  <si>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</si>
  <si>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</si>
  <si>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</si>
  <si>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</si>
  <si>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</si>
  <si>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</si>
  <si>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</si>
  <si>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</si>
  <si>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</si>
  <si>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</si>
  <si>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</si>
  <si>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</si>
  <si>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</si>
  <si>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</si>
  <si>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</si>
  <si>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</si>
  <si>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</si>
  <si>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</si>
  <si>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</si>
  <si>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</si>
  <si>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</si>
  <si>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</si>
  <si>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</si>
  <si>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</si>
  <si>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</si>
  <si>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</si>
  <si>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</si>
  <si>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</si>
  <si>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</si>
  <si>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</si>
  <si>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</si>
  <si>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</si>
  <si>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</si>
  <si>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</si>
  <si>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</si>
  <si>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</si>
  <si>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</si>
  <si>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</si>
  <si>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</si>
  <si>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</si>
  <si>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</si>
  <si>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</si>
  <si>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</si>
  <si>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</si>
  <si>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</si>
  <si>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</si>
  <si>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</si>
  <si>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</si>
  <si>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</si>
  <si>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</si>
  <si>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</si>
  <si>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</si>
  <si>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</si>
  <si>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</si>
  <si>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</si>
  <si>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</si>
  <si>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</si>
  <si>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</si>
  <si>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</si>
  <si>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</si>
  <si>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</si>
  <si>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</si>
  <si>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</si>
  <si>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</si>
  <si>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</si>
  <si>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</si>
  <si>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</si>
  <si>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</si>
  <si>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</si>
  <si>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</si>
  <si>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</si>
  <si>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</si>
  <si>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</si>
  <si>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</si>
  <si>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</si>
  <si>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</si>
  <si>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</si>
  <si>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</si>
  <si>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</si>
  <si>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</si>
  <si>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</si>
  <si>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</si>
  <si>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</si>
  <si>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</si>
  <si>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</si>
  <si>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</si>
  <si>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</si>
  <si>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</si>
  <si>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</si>
  <si>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</si>
  <si>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</si>
  <si>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</si>
  <si>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</si>
  <si>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</si>
  <si>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</si>
  <si>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</si>
  <si>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</si>
  <si>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</si>
  <si>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</si>
  <si>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</si>
  <si>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</si>
  <si>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</si>
  <si>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</si>
  <si>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</si>
  <si>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</si>
  <si>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</si>
  <si>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</si>
  <si>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</si>
  <si>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</si>
  <si>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</si>
  <si>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</si>
  <si>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</si>
  <si>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</si>
  <si>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</si>
  <si>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</si>
  <si>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</si>
  <si>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</si>
  <si>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</si>
  <si>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</si>
  <si>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</si>
  <si>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</si>
  <si>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</si>
  <si>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</si>
  <si>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</si>
  <si>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</si>
  <si>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</si>
  <si>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</si>
  <si>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</si>
  <si>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</si>
  <si>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</si>
  <si>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</si>
  <si>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</si>
  <si>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</si>
  <si>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</si>
  <si>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</si>
  <si>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</si>
  <si>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</si>
  <si>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</si>
  <si>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</si>
  <si>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</si>
  <si>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</si>
  <si>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</si>
  <si>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</si>
  <si>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</si>
  <si>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</si>
  <si>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</si>
  <si>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</si>
  <si>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</si>
  <si>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</si>
  <si>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</si>
  <si>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</si>
  <si>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</si>
  <si>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</si>
  <si>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</si>
  <si>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</si>
  <si>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</si>
  <si>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</si>
  <si>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</si>
  <si>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</si>
  <si>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</si>
  <si>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</si>
  <si>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</si>
  <si>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</si>
  <si>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</si>
  <si>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</si>
  <si>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</si>
  <si>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</si>
  <si>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</si>
  <si>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</si>
  <si>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</si>
  <si>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</si>
  <si>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</si>
  <si>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</si>
  <si>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</si>
  <si>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</si>
  <si>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</si>
  <si>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</si>
  <si>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</si>
  <si>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</si>
  <si>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</si>
  <si>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</si>
  <si>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</si>
  <si>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</si>
  <si>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</si>
  <si>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</si>
  <si>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</si>
  <si>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</si>
  <si>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</si>
  <si>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</si>
  <si>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</si>
  <si>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</si>
  <si>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</si>
  <si>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</si>
  <si>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</si>
  <si>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</si>
  <si>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</si>
  <si>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</si>
  <si>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</si>
  <si>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</si>
  <si>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</si>
  <si>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</si>
  <si>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</si>
  <si>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</si>
  <si>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</si>
  <si>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</si>
  <si>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</si>
  <si>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</si>
  <si>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</si>
  <si>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</si>
  <si>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</si>
  <si>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</si>
  <si>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</si>
  <si>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</si>
  <si>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</si>
  <si>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</si>
  <si>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</si>
  <si>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</si>
  <si>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</si>
  <si>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</si>
  <si>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</si>
  <si>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</si>
  <si>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</si>
  <si>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</si>
  <si>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</si>
  <si>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</si>
  <si>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</si>
  <si>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</si>
  <si>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</si>
  <si>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</si>
  <si>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</si>
  <si>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</si>
  <si>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</si>
  <si>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</si>
  <si>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</si>
  <si>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</si>
  <si>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</si>
  <si>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</si>
  <si>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</si>
  <si>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</si>
  <si>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</si>
  <si>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</si>
  <si>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</si>
  <si>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</si>
  <si>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</si>
  <si>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</si>
  <si>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</si>
  <si>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</si>
  <si>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</si>
  <si>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</si>
  <si>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</si>
  <si>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</si>
  <si>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</si>
  <si>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</si>
  <si>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</si>
  <si>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</si>
  <si>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</si>
  <si>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</si>
  <si>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</si>
  <si>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</si>
  <si>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</si>
  <si>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</si>
  <si>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</si>
  <si>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</si>
  <si>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</si>
  <si>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</si>
  <si>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</si>
  <si>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</si>
  <si>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</si>
  <si>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</si>
  <si>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</si>
  <si>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</si>
  <si>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</si>
  <si>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</si>
  <si>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</si>
  <si>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</si>
  <si>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</si>
  <si>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</si>
  <si>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</si>
  <si>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</si>
  <si>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</si>
  <si>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</si>
  <si>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</si>
  <si>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</si>
  <si>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</si>
  <si>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</si>
  <si>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</si>
  <si>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</si>
  <si>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</si>
  <si>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</si>
  <si>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</si>
  <si>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</si>
  <si>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</si>
  <si>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</si>
  <si>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</si>
  <si>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</si>
  <si>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</si>
  <si>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</si>
  <si>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</si>
  <si>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</si>
  <si>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</si>
  <si>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</si>
  <si>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</si>
  <si>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</si>
  <si>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</si>
  <si>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</si>
  <si>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</si>
  <si>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</si>
  <si>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</si>
  <si>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</si>
  <si>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</si>
  <si>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</si>
  <si>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</si>
  <si>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</si>
  <si>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</si>
  <si>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</si>
  <si>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</si>
  <si>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</si>
  <si>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</si>
  <si>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</si>
  <si>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</si>
  <si>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</si>
  <si>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</si>
  <si>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</si>
  <si>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</si>
  <si>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</si>
  <si>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</si>
  <si>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</si>
  <si>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</si>
  <si>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</si>
  <si>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</si>
  <si>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</si>
  <si>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</si>
  <si>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</si>
  <si>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</si>
  <si>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</si>
  <si>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</si>
  <si>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</si>
  <si>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</si>
  <si>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</si>
  <si>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</si>
  <si>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</si>
  <si>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</si>
  <si>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</si>
  <si>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</si>
  <si>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</si>
  <si>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</si>
  <si>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</si>
  <si>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</si>
  <si>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</si>
  <si>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</si>
  <si>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</si>
  <si>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</si>
  <si>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</si>
  <si>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</si>
  <si>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</si>
  <si>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</si>
  <si>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</si>
  <si>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</si>
  <si>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</si>
  <si>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</si>
  <si>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</si>
  <si>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</si>
  <si>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</si>
  <si>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</si>
  <si>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</si>
  <si>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</si>
  <si>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</si>
  <si>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</si>
  <si>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</si>
  <si>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</si>
  <si>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</si>
  <si>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</si>
  <si>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</si>
  <si>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</si>
  <si>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</si>
  <si>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</si>
  <si>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</si>
  <si>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</si>
  <si>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</si>
  <si>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</si>
  <si>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</si>
  <si>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</si>
  <si>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</si>
  <si>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</si>
  <si>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</si>
  <si>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</si>
  <si>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</si>
  <si>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</si>
  <si>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</si>
  <si>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</si>
  <si>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</si>
  <si>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</si>
  <si>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</si>
  <si>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</si>
  <si>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</si>
  <si>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</si>
  <si>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</si>
  <si>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</si>
  <si>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</si>
  <si>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</si>
  <si>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</si>
  <si>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</si>
  <si>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</si>
  <si>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</si>
  <si>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</si>
  <si>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</si>
  <si>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</si>
  <si>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</si>
  <si>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</si>
  <si>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</si>
  <si>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</si>
  <si>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</si>
  <si>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</si>
  <si>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</si>
  <si>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</si>
  <si>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</si>
  <si>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</si>
  <si>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</si>
  <si>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</si>
  <si>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</si>
  <si>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</si>
  <si>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</si>
  <si>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</si>
  <si>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</si>
  <si>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</si>
  <si>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</si>
  <si>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</si>
  <si>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</si>
  <si>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</si>
  <si>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</si>
  <si>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</si>
  <si>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</si>
  <si>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</si>
  <si>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</si>
  <si>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</si>
  <si>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</si>
  <si>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</si>
  <si>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</si>
  <si>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</si>
  <si>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</si>
  <si>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</si>
  <si>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</si>
  <si>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</si>
  <si>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</si>
  <si>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</si>
  <si>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</si>
  <si>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</si>
  <si>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</si>
  <si>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</si>
  <si>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</si>
  <si>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</si>
  <si>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</si>
  <si>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</si>
  <si>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</si>
  <si>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</si>
  <si>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</si>
  <si>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</si>
  <si>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</si>
  <si>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</si>
  <si>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</si>
  <si>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</si>
  <si>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</si>
  <si>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</si>
  <si>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</si>
  <si>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</si>
  <si>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</si>
  <si>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</si>
  <si>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</si>
  <si>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</si>
  <si>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</si>
  <si>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</si>
  <si>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</si>
  <si>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</si>
  <si>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</si>
  <si>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</si>
  <si>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</si>
  <si>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</si>
  <si>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</si>
  <si>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</si>
  <si>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</si>
  <si>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</si>
  <si>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</si>
  <si>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</si>
  <si>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</si>
  <si>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</si>
  <si>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</si>
  <si>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</si>
  <si>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</si>
  <si>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</si>
  <si>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</si>
  <si>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</si>
  <si>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</si>
  <si>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</si>
  <si>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</si>
  <si>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</si>
  <si>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</si>
  <si>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</si>
  <si>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</si>
  <si>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</si>
  <si>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</si>
  <si>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</si>
  <si>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</si>
  <si>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</si>
  <si>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</si>
  <si>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</si>
  <si>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</si>
  <si>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</si>
  <si>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</si>
  <si>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</si>
  <si>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</si>
  <si>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</si>
  <si>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</si>
  <si>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</si>
  <si>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</si>
  <si>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</si>
  <si>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</si>
  <si>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</si>
  <si>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</si>
  <si>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</si>
  <si>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</si>
  <si>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</si>
  <si>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</si>
  <si>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</si>
  <si>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</si>
  <si>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</si>
  <si>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</si>
  <si>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</si>
  <si>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</si>
  <si>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</si>
  <si>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</si>
  <si>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</si>
  <si>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</si>
  <si>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</si>
  <si>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</si>
  <si>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</si>
  <si>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</si>
  <si>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</si>
  <si>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</si>
  <si>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</si>
  <si>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</si>
  <si>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</si>
  <si>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</si>
  <si>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</si>
  <si>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</si>
  <si>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</si>
  <si>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</si>
  <si>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</si>
  <si>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</si>
  <si>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</si>
  <si>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</si>
  <si>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</si>
  <si>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</si>
  <si>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</si>
  <si>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</si>
  <si>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</si>
  <si>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</si>
  <si>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</si>
  <si>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</si>
  <si>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</si>
  <si>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</si>
  <si>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</si>
  <si>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</si>
  <si>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</si>
  <si>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</si>
  <si>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</si>
  <si>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</si>
  <si>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</si>
  <si>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</si>
  <si>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</si>
  <si>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</si>
  <si>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</si>
  <si>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</si>
  <si>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</si>
  <si>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</si>
  <si>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</si>
  <si>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</si>
  <si>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</si>
  <si>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</si>
  <si>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</si>
  <si>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</si>
  <si>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</si>
  <si>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</si>
  <si>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</si>
  <si>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</si>
  <si>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</si>
  <si>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</si>
  <si>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</si>
  <si>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</si>
  <si>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</si>
  <si>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</si>
  <si>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</si>
  <si>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</si>
  <si>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</si>
  <si>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</si>
  <si>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</si>
  <si>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</si>
  <si>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</si>
  <si>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</si>
  <si>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</si>
  <si>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</si>
  <si>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</si>
  <si>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</si>
  <si>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</si>
  <si>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</si>
  <si>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</si>
  <si>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</si>
  <si>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</si>
  <si>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</si>
  <si>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</si>
  <si>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</si>
  <si>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</si>
  <si>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</si>
  <si>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</si>
  <si>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</si>
  <si>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</si>
  <si>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</si>
  <si>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</si>
  <si>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</si>
  <si>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</si>
  <si>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</si>
  <si>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</si>
  <si>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</si>
  <si>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</si>
  <si>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</si>
  <si>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</si>
  <si>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</si>
  <si>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</si>
  <si>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</si>
  <si>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</si>
  <si>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</si>
  <si>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</si>
  <si>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</si>
  <si>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</si>
  <si>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</si>
  <si>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</si>
  <si>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</si>
  <si>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</si>
  <si>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</si>
  <si>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</si>
  <si>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</si>
  <si>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</si>
  <si>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</si>
  <si>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</si>
  <si>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</si>
  <si>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</si>
  <si>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</si>
  <si>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</si>
  <si>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</si>
  <si>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</si>
  <si>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</si>
  <si>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</si>
  <si>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</si>
  <si>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</si>
  <si>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</si>
  <si>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</si>
  <si>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</si>
  <si>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</si>
  <si>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</si>
  <si>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</si>
  <si>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</si>
  <si>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</si>
  <si>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</si>
  <si>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</si>
  <si>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</si>
  <si>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</si>
  <si>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</si>
  <si>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</si>
  <si>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</si>
  <si>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</si>
  <si>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</si>
  <si>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</si>
  <si>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</si>
  <si>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</si>
  <si>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</si>
  <si>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</si>
  <si>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</si>
  <si>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</si>
  <si>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</si>
  <si>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</si>
  <si>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</si>
  <si>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</si>
  <si>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</si>
  <si>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</si>
  <si>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</si>
  <si>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</si>
  <si>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</si>
  <si>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</si>
  <si>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</si>
  <si>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</si>
  <si>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</si>
  <si>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</si>
  <si>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</si>
  <si>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</si>
  <si>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</si>
  <si>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</si>
  <si>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</si>
  <si>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</si>
  <si>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</si>
  <si>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</si>
  <si>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</si>
  <si>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</si>
  <si>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</si>
  <si>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</si>
  <si>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</si>
  <si>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</si>
  <si>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</si>
  <si>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</si>
  <si>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</si>
  <si>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</si>
  <si>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</si>
  <si>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</si>
  <si>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</si>
  <si>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</si>
  <si>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</si>
  <si>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</si>
  <si>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</si>
  <si>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</si>
  <si>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</si>
  <si>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</si>
  <si>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</si>
  <si>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</si>
  <si>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</si>
  <si>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</si>
  <si>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</si>
  <si>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</si>
  <si>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</si>
  <si>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</si>
  <si>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</si>
  <si>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</si>
  <si>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</si>
  <si>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</si>
  <si>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</si>
  <si>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</si>
  <si>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</si>
  <si>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</si>
  <si>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</si>
  <si>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</si>
  <si>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</si>
  <si>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</si>
  <si>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</si>
  <si>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</si>
  <si>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</si>
  <si>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</si>
  <si>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</si>
  <si>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</si>
  <si>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</si>
  <si>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</si>
  <si>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</si>
  <si>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</si>
  <si>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</si>
  <si>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</si>
  <si>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</si>
  <si>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</si>
  <si>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</si>
  <si>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</si>
  <si>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</si>
  <si>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</si>
  <si>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</si>
  <si>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</si>
  <si>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</si>
  <si>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</si>
  <si>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</si>
  <si>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</si>
  <si>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</si>
  <si>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</si>
  <si>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</si>
  <si>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</si>
  <si>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</si>
  <si>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</si>
  <si>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</si>
  <si>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</si>
  <si>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</si>
  <si>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</si>
  <si>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</si>
  <si>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</si>
  <si>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</si>
  <si>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</si>
  <si>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</si>
  <si>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</si>
  <si>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</si>
  <si>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</si>
  <si>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</si>
  <si>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</si>
  <si>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</si>
  <si>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</si>
  <si>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</si>
  <si>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</si>
  <si>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</si>
  <si>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</si>
  <si>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</si>
  <si>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</si>
  <si>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</si>
  <si>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</si>
  <si>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</si>
  <si>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</si>
  <si>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</si>
  <si>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</si>
  <si>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</si>
  <si>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</si>
  <si>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</si>
  <si>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</si>
  <si>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</si>
  <si>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</si>
  <si>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</si>
  <si>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</si>
  <si>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</si>
  <si>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</si>
  <si>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</si>
  <si>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</si>
  <si>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</si>
  <si>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</si>
  <si>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</si>
  <si>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</si>
  <si>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</si>
  <si>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</si>
  <si>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</si>
  <si>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</si>
  <si>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</si>
  <si>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</si>
  <si>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</si>
  <si>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</si>
  <si>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</si>
  <si>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</si>
  <si>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</si>
  <si>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</si>
  <si>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</si>
  <si>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</si>
  <si>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</si>
  <si>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</si>
  <si>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</si>
  <si>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</si>
  <si>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</si>
  <si>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</si>
  <si>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</si>
  <si>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</si>
  <si>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</si>
  <si>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</si>
  <si>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</si>
  <si>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</si>
  <si>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</si>
  <si>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</si>
  <si>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</si>
  <si>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</si>
  <si>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</si>
  <si>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</si>
  <si>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</si>
  <si>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</si>
  <si>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</si>
  <si>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</si>
  <si>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</si>
  <si>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</si>
  <si>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</si>
  <si>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</si>
  <si>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</si>
  <si>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</si>
  <si>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</si>
  <si>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</si>
  <si>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</si>
  <si>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</si>
  <si>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</si>
  <si>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</si>
  <si>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</si>
  <si>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</si>
  <si>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</si>
  <si>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</si>
  <si>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</si>
  <si>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</si>
  <si>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</si>
  <si>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</si>
  <si>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</si>
  <si>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</si>
  <si>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</si>
  <si>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</si>
  <si>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</si>
  <si>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</si>
  <si>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</si>
  <si>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</si>
  <si>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</si>
  <si>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</si>
  <si>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</si>
  <si>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</si>
  <si>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</si>
  <si>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</si>
  <si>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</si>
  <si>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</si>
  <si>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</si>
  <si>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</si>
  <si>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</si>
  <si>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</si>
  <si>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</si>
  <si>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</si>
  <si>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</si>
  <si>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</si>
  <si>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</si>
  <si>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</si>
  <si>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</si>
  <si>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</si>
  <si>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</si>
  <si>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</si>
  <si>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</si>
  <si>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</si>
  <si>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</si>
  <si>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</si>
  <si>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</si>
  <si>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</si>
  <si>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</si>
  <si>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</si>
  <si>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</si>
  <si>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</si>
  <si>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</si>
  <si>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</si>
  <si>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</si>
  <si>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</si>
  <si>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</si>
  <si>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</si>
  <si>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</si>
  <si>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</si>
  <si>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</si>
  <si>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</si>
  <si>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</si>
  <si>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</si>
  <si>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</si>
  <si>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</si>
  <si>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</si>
  <si>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</si>
  <si>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</si>
  <si>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</si>
  <si>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</si>
  <si>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</si>
  <si>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</si>
  <si>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</si>
  <si>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</si>
  <si>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</si>
  <si>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</si>
  <si>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</si>
  <si>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</si>
  <si>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</si>
  <si>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</si>
  <si>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</si>
  <si>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</si>
  <si>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</si>
  <si>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</si>
  <si>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</si>
  <si>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</si>
  <si>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</si>
  <si>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</si>
  <si>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</si>
  <si>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</si>
  <si>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</si>
  <si>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</si>
  <si>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</si>
  <si>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</si>
  <si>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</si>
  <si>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</si>
  <si>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</si>
  <si>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</si>
  <si>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</si>
  <si>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</si>
  <si>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</si>
  <si>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</si>
  <si>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</si>
  <si>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</si>
  <si>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</si>
  <si>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</si>
  <si>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</si>
  <si>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</si>
  <si>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</si>
  <si>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</si>
  <si>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</si>
  <si>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</si>
  <si>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</si>
  <si>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</si>
  <si>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</si>
  <si>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</si>
  <si>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</si>
  <si>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</si>
  <si>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</si>
  <si>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</si>
  <si>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</si>
  <si>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</si>
  <si>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</si>
  <si>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</si>
  <si>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</si>
  <si>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</si>
  <si>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</si>
  <si>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</si>
  <si>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</si>
  <si>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</si>
  <si>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</si>
  <si>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</si>
  <si>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</si>
  <si>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</si>
  <si>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</si>
  <si>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</si>
  <si>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</si>
  <si>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</si>
  <si>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</si>
  <si>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</si>
  <si>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</si>
  <si>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</si>
  <si>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</si>
  <si>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</si>
  <si>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</si>
  <si>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</si>
  <si>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</si>
  <si>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</si>
  <si>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</si>
  <si>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</si>
  <si>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</si>
  <si>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</si>
  <si>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</si>
  <si>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</si>
  <si>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</si>
  <si>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</si>
  <si>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</si>
  <si>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</si>
  <si>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</si>
  <si>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</si>
  <si>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</si>
  <si>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</si>
  <si>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</si>
  <si>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</si>
  <si>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</si>
  <si>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</si>
  <si>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</si>
  <si>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</si>
  <si>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</si>
  <si>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</si>
  <si>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</si>
  <si>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</si>
  <si>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</si>
  <si>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</si>
  <si>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</si>
  <si>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</si>
  <si>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</si>
  <si>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</si>
  <si>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</si>
  <si>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</si>
  <si>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</si>
  <si>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</si>
  <si>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</si>
  <si>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</si>
  <si>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</si>
  <si>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</si>
  <si>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</si>
  <si>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</si>
  <si>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</si>
  <si>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</si>
  <si>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</si>
  <si>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</si>
  <si>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</si>
  <si>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</si>
  <si>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</si>
  <si>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</si>
  <si>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</si>
  <si>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</si>
  <si>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</si>
  <si>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</si>
  <si>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</si>
  <si>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</si>
  <si>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</si>
  <si>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</si>
  <si>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</si>
  <si>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</si>
  <si>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</si>
  <si>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</si>
  <si>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</si>
  <si>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</si>
  <si>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</si>
  <si>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</si>
  <si>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</si>
  <si>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</si>
  <si>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</si>
  <si>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</si>
  <si>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</si>
  <si>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</si>
  <si>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</si>
  <si>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</si>
  <si>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</si>
  <si>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</si>
  <si>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</si>
  <si>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</si>
  <si>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</si>
  <si>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</si>
  <si>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</si>
  <si>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</si>
  <si>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</si>
  <si>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</si>
  <si>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</si>
  <si>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</si>
  <si>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</si>
  <si>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</si>
  <si>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</si>
  <si>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</si>
  <si>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</si>
  <si>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</si>
  <si>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</si>
  <si>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</si>
  <si>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</si>
  <si>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</si>
  <si>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</si>
  <si>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</si>
  <si>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</si>
  <si>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</si>
  <si>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</si>
  <si>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</si>
  <si>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</si>
  <si>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</si>
  <si>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</si>
  <si>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</si>
  <si>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</si>
  <si>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</si>
  <si>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</si>
  <si>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</si>
  <si>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</si>
  <si>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</si>
  <si>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</si>
  <si>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</si>
  <si>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</si>
  <si>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</si>
  <si>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</si>
  <si>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</si>
  <si>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</si>
  <si>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</si>
  <si>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</si>
  <si>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</si>
  <si>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</si>
  <si>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</si>
  <si>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</si>
  <si>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</si>
  <si>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</si>
  <si>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</si>
  <si>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</si>
  <si>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</si>
  <si>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</si>
  <si>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</si>
  <si>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</si>
  <si>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</si>
  <si>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</si>
  <si>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</si>
  <si>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</si>
  <si>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</si>
  <si>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</si>
  <si>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</si>
  <si>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</si>
  <si>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</si>
  <si>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</si>
  <si>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</si>
  <si>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</si>
  <si>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</si>
  <si>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</si>
  <si>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</si>
  <si>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</si>
  <si>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</si>
  <si>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</si>
  <si>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</si>
  <si>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</si>
  <si>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</si>
  <si>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</si>
  <si>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</si>
  <si>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</si>
  <si>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</si>
  <si>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</si>
  <si>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</si>
  <si>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</si>
  <si>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</si>
  <si>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</si>
  <si>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</si>
  <si>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</si>
  <si>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</si>
  <si>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</si>
  <si>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</si>
  <si>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</si>
  <si>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</si>
  <si>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</si>
  <si>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</si>
  <si>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</si>
  <si>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</si>
  <si>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</si>
  <si>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</si>
  <si>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</si>
  <si>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</si>
  <si>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</si>
  <si>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</si>
  <si>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</si>
  <si>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</si>
  <si>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</si>
  <si>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</si>
  <si>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</si>
  <si>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</si>
  <si>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</si>
  <si>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</si>
  <si>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</si>
  <si>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</si>
  <si>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</si>
  <si>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</si>
  <si>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</si>
  <si>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</si>
  <si>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</si>
  <si>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</si>
  <si>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</si>
  <si>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</si>
  <si>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</si>
  <si>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</si>
  <si>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</si>
  <si>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</si>
  <si>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</si>
  <si>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</si>
  <si>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</si>
  <si>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</si>
  <si>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</si>
  <si>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</si>
  <si>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</si>
  <si>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</si>
  <si>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</si>
  <si>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</si>
  <si>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</si>
  <si>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</si>
  <si>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</si>
  <si>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</si>
  <si>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</si>
  <si>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</si>
  <si>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</si>
  <si>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</si>
  <si>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</si>
  <si>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</si>
  <si>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</si>
  <si>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</si>
  <si>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</si>
  <si>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</si>
  <si>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</si>
  <si>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</si>
  <si>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</si>
  <si>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</si>
  <si>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</si>
  <si>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</si>
  <si>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</si>
  <si>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</si>
  <si>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</si>
  <si>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</si>
  <si>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</si>
  <si>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</si>
  <si>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</si>
  <si>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</si>
  <si>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</si>
  <si>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</si>
  <si>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</si>
  <si>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</si>
  <si>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</si>
  <si>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</si>
  <si>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</si>
  <si>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</si>
  <si>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</si>
  <si>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</si>
  <si>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</si>
  <si>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</si>
  <si>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</si>
  <si>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</si>
  <si>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</si>
  <si>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</si>
  <si>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</si>
  <si>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</si>
  <si>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</si>
  <si>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</si>
  <si>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</si>
  <si>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</si>
  <si>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</si>
  <si>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</si>
  <si>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</si>
  <si>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</si>
  <si>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</si>
  <si>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</si>
  <si>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</si>
  <si>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</si>
  <si>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</si>
  <si>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</si>
  <si>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</si>
  <si>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</si>
  <si>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</si>
  <si>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</si>
  <si>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</si>
  <si>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</si>
  <si>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</si>
  <si>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</si>
  <si>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</si>
  <si>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</si>
  <si>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</si>
  <si>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</si>
  <si>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</si>
  <si>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</si>
  <si>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</si>
  <si>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</si>
  <si>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</si>
  <si>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</si>
  <si>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</si>
  <si>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</si>
  <si>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</si>
  <si>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</si>
  <si>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</si>
  <si>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</si>
  <si>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</si>
  <si>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</si>
  <si>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</si>
  <si>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</si>
  <si>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</si>
  <si>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</si>
  <si>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</si>
  <si>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</si>
  <si>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</si>
  <si>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</si>
  <si>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</si>
  <si>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</si>
  <si>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</si>
  <si>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</si>
  <si>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</si>
  <si>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</si>
  <si>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</si>
  <si>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</si>
  <si>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</si>
  <si>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</si>
  <si>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</si>
  <si>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</si>
  <si>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</si>
  <si>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</si>
  <si>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</si>
  <si>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</si>
  <si>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</si>
  <si>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</si>
  <si>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</si>
  <si>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</si>
  <si>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</si>
  <si>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</si>
  <si>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</si>
  <si>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</si>
  <si>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</si>
  <si>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</si>
  <si>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</si>
  <si>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</si>
  <si>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</si>
  <si>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</si>
  <si>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</si>
  <si>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</si>
  <si>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</si>
  <si>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</si>
  <si>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</si>
  <si>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</si>
  <si>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</si>
  <si>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</si>
  <si>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</si>
  <si>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</si>
  <si>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</si>
  <si>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</si>
  <si>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</si>
  <si>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</si>
  <si>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</si>
  <si>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</si>
  <si>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</si>
  <si>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</si>
  <si>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</si>
  <si>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</si>
  <si>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</si>
  <si>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</si>
  <si>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</si>
  <si>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</si>
  <si>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</si>
  <si>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</si>
  <si>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</si>
  <si>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</si>
  <si>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</si>
  <si>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</si>
  <si>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</si>
  <si>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</si>
  <si>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</si>
  <si>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</si>
  <si>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</si>
  <si>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</si>
  <si>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</si>
  <si>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</si>
  <si>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</si>
  <si>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</si>
  <si>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</si>
  <si>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</si>
  <si>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</si>
  <si>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</si>
  <si>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</si>
  <si>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</si>
  <si>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</si>
  <si>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</si>
  <si>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</si>
  <si>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</si>
  <si>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</si>
  <si>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</si>
  <si>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</si>
  <si>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</si>
  <si>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</si>
  <si>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</si>
  <si>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</si>
  <si>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</si>
  <si>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</si>
  <si>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</si>
  <si>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</si>
  <si>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</si>
  <si>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</si>
  <si>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</si>
  <si>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</si>
  <si>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</si>
  <si>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</si>
  <si>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</si>
  <si>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</si>
  <si>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</si>
  <si>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</si>
  <si>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</si>
  <si>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</si>
  <si>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</si>
  <si>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</si>
  <si>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</si>
  <si>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</si>
  <si>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</si>
  <si>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</si>
  <si>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</si>
  <si>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</si>
  <si>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</si>
  <si>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</si>
  <si>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</si>
  <si>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</si>
  <si>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</si>
  <si>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</si>
  <si>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</si>
  <si>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</si>
  <si>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</si>
  <si>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</si>
  <si>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</si>
  <si>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</si>
  <si>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</si>
  <si>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</si>
  <si>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</si>
  <si>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</si>
  <si>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</si>
  <si>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</si>
  <si>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</si>
  <si>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</si>
  <si>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</si>
  <si>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</si>
  <si>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</si>
  <si>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</si>
  <si>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</si>
  <si>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</si>
  <si>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</si>
  <si>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</si>
  <si>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</si>
  <si>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</si>
  <si>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</si>
  <si>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</si>
  <si>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</si>
  <si>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</si>
  <si>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</si>
  <si>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</si>
  <si>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</si>
  <si>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</si>
  <si>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</si>
  <si>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</si>
  <si>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</si>
  <si>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</si>
  <si>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</si>
  <si>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</si>
  <si>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</si>
  <si>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</si>
  <si>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</si>
  <si>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</si>
  <si>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</si>
  <si>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</si>
  <si>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</si>
  <si>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</si>
  <si>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</si>
  <si>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</si>
  <si>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</si>
  <si>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</si>
  <si>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</si>
  <si>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</si>
  <si>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</si>
  <si>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</si>
  <si>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</si>
  <si>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</si>
  <si>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</si>
  <si>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</si>
  <si>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</si>
  <si>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</si>
  <si>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</si>
  <si>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</si>
  <si>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</si>
  <si>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</si>
  <si>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</si>
  <si>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</si>
  <si>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</si>
  <si>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</si>
  <si>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</si>
  <si>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</si>
  <si>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</si>
  <si>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</si>
  <si>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</si>
  <si>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</si>
  <si>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</si>
  <si>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</si>
  <si>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</si>
  <si>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</si>
  <si>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</si>
  <si>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</si>
  <si>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</si>
  <si>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</si>
  <si>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</si>
  <si>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</si>
  <si>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</si>
  <si>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</si>
  <si>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</si>
  <si>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</si>
  <si>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</si>
  <si>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</si>
  <si>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</si>
  <si>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</si>
  <si>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</si>
  <si>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</si>
  <si>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</si>
  <si>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</si>
  <si>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</si>
  <si>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</si>
  <si>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</si>
  <si>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</si>
  <si>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</si>
  <si>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</si>
  <si>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</si>
  <si>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</si>
  <si>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</si>
  <si>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</si>
  <si>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</si>
  <si>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</si>
  <si>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</si>
  <si>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</si>
  <si>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</si>
  <si>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</si>
  <si>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</si>
  <si>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</si>
  <si>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</si>
  <si>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</si>
  <si>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</si>
  <si>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</si>
  <si>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</si>
  <si>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</si>
  <si>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</si>
  <si>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</si>
  <si>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</si>
  <si>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</si>
  <si>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</si>
  <si>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</si>
  <si>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</si>
  <si>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</si>
  <si>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</si>
  <si>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</si>
  <si>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</si>
  <si>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</si>
  <si>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</si>
  <si>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</si>
  <si>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</si>
  <si>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</si>
  <si>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</si>
  <si>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</si>
  <si>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</si>
  <si>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</si>
  <si>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</si>
  <si>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</si>
  <si>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</si>
  <si>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</si>
  <si>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</si>
  <si>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</si>
  <si>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</si>
  <si>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</si>
  <si>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</si>
  <si>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</si>
  <si>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</si>
  <si>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</si>
  <si>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</si>
  <si>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</si>
  <si>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</si>
  <si>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</si>
  <si>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</si>
  <si>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</si>
  <si>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</si>
  <si>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</si>
  <si>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</si>
  <si>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</si>
  <si>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</si>
  <si>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</si>
  <si>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</si>
  <si>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</si>
  <si>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</si>
  <si>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</si>
  <si>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</si>
  <si>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</si>
  <si>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</si>
  <si>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</si>
  <si>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</si>
  <si>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</si>
  <si>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</si>
  <si>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</si>
  <si>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</si>
  <si>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</si>
  <si>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</si>
  <si>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</si>
  <si>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</si>
  <si>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</si>
  <si>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</si>
  <si>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</si>
  <si>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</si>
  <si>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</si>
  <si>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</si>
  <si>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</si>
  <si>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</si>
  <si>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</si>
  <si>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</si>
  <si>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</si>
  <si>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</si>
  <si>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</si>
  <si>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</si>
  <si>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</si>
  <si>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</si>
  <si>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</si>
  <si>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</si>
  <si>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</si>
  <si>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</si>
  <si>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</si>
  <si>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</si>
  <si>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</si>
  <si>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</si>
  <si>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</si>
  <si>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</si>
  <si>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</si>
  <si>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</si>
  <si>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</si>
  <si>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</si>
  <si>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</si>
  <si>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</si>
  <si>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</si>
  <si>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</si>
  <si>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</si>
  <si>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</si>
  <si>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</si>
  <si>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</si>
  <si>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</si>
  <si>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</si>
  <si>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</si>
  <si>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</si>
  <si>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</si>
  <si>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</si>
  <si>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</si>
  <si>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</si>
  <si>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</si>
  <si>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</si>
  <si>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</si>
  <si>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</si>
  <si>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</si>
  <si>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</si>
  <si>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</si>
  <si>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</si>
  <si>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</si>
  <si>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</si>
  <si>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</si>
  <si>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</si>
  <si>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</si>
  <si>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</si>
  <si>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</si>
  <si>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</si>
  <si>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</si>
  <si>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</si>
  <si>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</si>
  <si>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</si>
  <si>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</si>
  <si>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</si>
  <si>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</si>
  <si>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</si>
  <si>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</si>
  <si>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</si>
  <si>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</si>
  <si>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</si>
  <si>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</si>
  <si>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</si>
  <si>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</si>
  <si>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</si>
  <si>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</si>
  <si>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</si>
  <si>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</si>
  <si>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</si>
  <si>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</si>
  <si>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</si>
  <si>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</si>
  <si>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</si>
  <si>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</si>
  <si>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</si>
  <si>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</si>
  <si>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</si>
  <si>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</si>
  <si>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</si>
  <si>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</si>
  <si>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</si>
  <si>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</si>
  <si>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</si>
  <si>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</si>
  <si>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</si>
  <si>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</si>
  <si>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</si>
  <si>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</si>
  <si>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</si>
  <si>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</si>
  <si>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</si>
  <si>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</si>
  <si>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</si>
  <si>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</si>
  <si>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</si>
  <si>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</si>
  <si>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</si>
  <si>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</si>
  <si>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</si>
  <si>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</si>
  <si>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</si>
  <si>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</si>
  <si>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</si>
  <si>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</si>
  <si>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</si>
  <si>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</si>
  <si>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</si>
  <si>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</si>
  <si>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</si>
  <si>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</si>
  <si>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</si>
  <si>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</si>
  <si>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</si>
  <si>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</si>
  <si>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</si>
  <si>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</si>
  <si>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</si>
  <si>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</si>
  <si>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</si>
  <si>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</si>
  <si>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</si>
  <si>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</si>
  <si>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</si>
  <si>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</si>
  <si>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</si>
  <si>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</si>
  <si>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</si>
  <si>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</si>
  <si>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</si>
  <si>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</si>
  <si>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</si>
  <si>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</si>
  <si>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</si>
  <si>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</si>
  <si>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</si>
  <si>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</si>
  <si>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</si>
  <si>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</si>
  <si>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</si>
  <si>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</si>
  <si>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</si>
  <si>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</si>
  <si>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</si>
  <si>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</si>
  <si>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</si>
  <si>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</si>
  <si>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</si>
  <si>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</si>
  <si>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</si>
  <si>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</si>
  <si>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</si>
  <si>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</si>
  <si>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</si>
  <si>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</si>
  <si>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</si>
  <si>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</si>
  <si>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</si>
  <si>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</si>
  <si>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</si>
  <si>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</si>
  <si>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</si>
  <si>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</si>
  <si>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</si>
  <si>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</si>
  <si>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</si>
  <si>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</si>
  <si>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</si>
  <si>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</si>
  <si>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</si>
  <si>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</si>
  <si>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</si>
  <si>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</si>
  <si>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</si>
  <si>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</si>
  <si>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</si>
  <si>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</si>
  <si>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</si>
  <si>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</si>
  <si>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</si>
  <si>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</si>
  <si>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</si>
  <si>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</si>
  <si>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</si>
  <si>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</si>
  <si>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</si>
  <si>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</si>
  <si>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</si>
  <si>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</si>
  <si>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</si>
  <si>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</si>
  <si>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</si>
  <si>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</si>
  <si>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</si>
  <si>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</si>
  <si>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</si>
  <si>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</si>
  <si>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</si>
  <si>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</si>
  <si>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</si>
  <si>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</si>
  <si>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</si>
  <si>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</si>
  <si>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</si>
  <si>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</si>
  <si>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</si>
  <si>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</si>
  <si>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</si>
  <si>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</si>
  <si>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</si>
  <si>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</si>
  <si>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</si>
  <si>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</si>
  <si>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</si>
  <si>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</si>
  <si>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</si>
  <si>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</si>
  <si>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</si>
  <si>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</si>
  <si>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</si>
  <si>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</si>
  <si>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</si>
  <si>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</si>
  <si>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</si>
  <si>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</si>
  <si>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</si>
  <si>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</si>
  <si>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</si>
  <si>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</si>
  <si>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</si>
  <si>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</si>
  <si>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</si>
  <si>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</si>
  <si>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</si>
  <si>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</si>
  <si>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</si>
  <si>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</si>
  <si>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</si>
  <si>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</si>
  <si>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</si>
  <si>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</si>
  <si>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</si>
  <si>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</si>
  <si>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</si>
  <si>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</si>
  <si>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</si>
  <si>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</si>
  <si>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</si>
  <si>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</si>
  <si>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</si>
  <si>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</si>
  <si>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</si>
  <si>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</si>
  <si>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</si>
  <si>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</si>
  <si>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</si>
  <si>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</si>
  <si>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</si>
  <si>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</si>
  <si>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</si>
  <si>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</si>
  <si>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</si>
  <si>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</si>
  <si>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</si>
  <si>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</si>
  <si>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</si>
  <si>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</si>
  <si>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</si>
  <si>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</si>
  <si>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</si>
  <si>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</si>
  <si>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</si>
  <si>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</si>
  <si>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</si>
  <si>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</si>
  <si>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</si>
  <si>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</si>
  <si>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</si>
  <si>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</si>
  <si>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</si>
  <si>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</si>
  <si>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</si>
  <si>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</si>
  <si>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</si>
  <si>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</si>
  <si>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</si>
  <si>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</si>
  <si>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</si>
  <si>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</si>
  <si>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</si>
  <si>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</si>
  <si>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</si>
  <si>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</si>
  <si>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</si>
  <si>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</si>
  <si>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</si>
  <si>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</si>
  <si>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</si>
  <si>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</si>
  <si>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</si>
  <si>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</si>
  <si>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</si>
  <si>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</si>
  <si>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</si>
  <si>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</si>
  <si>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</si>
  <si>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</si>
  <si>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</si>
  <si>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</si>
  <si>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</si>
  <si>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</si>
  <si>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</si>
  <si>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</si>
  <si>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</si>
  <si>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</si>
  <si>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</si>
  <si>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</si>
  <si>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</si>
  <si>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</si>
  <si>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</si>
  <si>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</si>
  <si>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</si>
  <si>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</si>
  <si>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</si>
  <si>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</si>
  <si>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</si>
  <si>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</si>
  <si>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</si>
  <si>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</si>
  <si>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</si>
  <si>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</si>
  <si>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</si>
  <si>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</si>
  <si>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</si>
  <si>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</si>
  <si>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</si>
  <si>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</si>
  <si>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</si>
  <si>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</si>
  <si>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</si>
  <si>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</si>
  <si>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</si>
  <si>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</si>
  <si>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</si>
  <si>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</si>
  <si>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</si>
  <si>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</si>
  <si>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</si>
  <si>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</si>
  <si>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</si>
  <si>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</si>
  <si>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</si>
  <si>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</si>
  <si>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</si>
  <si>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</si>
  <si>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</si>
  <si>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</si>
  <si>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</si>
  <si>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</si>
  <si>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</si>
  <si>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</si>
  <si>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</si>
  <si>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</si>
  <si>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</si>
  <si>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</si>
  <si>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</si>
  <si>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</si>
  <si>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</si>
  <si>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</si>
  <si>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</si>
  <si>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</si>
  <si>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</si>
  <si>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</si>
  <si>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</si>
  <si>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</si>
  <si>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</si>
  <si>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</si>
  <si>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</si>
  <si>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</si>
  <si>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</si>
  <si>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</si>
  <si>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</si>
  <si>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</si>
  <si>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</si>
  <si>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</si>
  <si>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</si>
  <si>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</si>
  <si>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</si>
  <si>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</si>
  <si>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</si>
  <si>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</si>
  <si>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</si>
  <si>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</si>
  <si>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</si>
  <si>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</si>
  <si>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</si>
  <si>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</si>
  <si>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</si>
  <si>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</si>
  <si>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</si>
  <si>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</si>
  <si>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</si>
  <si>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</si>
  <si>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</si>
  <si>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</si>
  <si>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</si>
  <si>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</si>
  <si>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</si>
  <si>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</si>
  <si>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</si>
  <si>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</si>
  <si>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</si>
  <si>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</si>
  <si>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</si>
  <si>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</si>
  <si>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</si>
  <si>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</si>
  <si>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</si>
  <si>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</si>
  <si>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</si>
  <si>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</si>
  <si>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</si>
  <si>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</si>
  <si>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</si>
  <si>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</si>
  <si>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</si>
  <si>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</si>
  <si>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</si>
  <si>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</si>
  <si>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</si>
  <si>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</si>
  <si>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</si>
  <si>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</si>
  <si>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</si>
  <si>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</si>
  <si>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</si>
  <si>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</si>
  <si>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</si>
  <si>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</si>
  <si>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</si>
  <si>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</si>
  <si>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</si>
  <si>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</si>
  <si>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</si>
  <si>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</si>
  <si>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</si>
  <si>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</si>
  <si>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</si>
  <si>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</si>
  <si>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</si>
  <si>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</si>
  <si>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</si>
  <si>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</si>
  <si>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</si>
  <si>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</si>
  <si>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</si>
  <si>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</si>
  <si>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</si>
  <si>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</si>
  <si>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</si>
  <si>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</si>
  <si>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</si>
  <si>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</si>
  <si>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</si>
  <si>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</si>
  <si>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</si>
  <si>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</si>
  <si>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</si>
  <si>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</si>
  <si>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</si>
  <si>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</si>
  <si>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</si>
  <si>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</si>
  <si>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</si>
  <si>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</si>
  <si>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</si>
  <si>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</si>
  <si>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</si>
  <si>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</si>
  <si>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</si>
  <si>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</si>
  <si>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</si>
  <si>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</si>
  <si>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</si>
  <si>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</si>
  <si>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</si>
  <si>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</si>
  <si>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</si>
  <si>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</si>
  <si>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</si>
  <si>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</si>
  <si>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</si>
  <si>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</si>
  <si>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</si>
  <si>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</si>
  <si>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</si>
  <si>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</si>
  <si>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</si>
  <si>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</si>
  <si>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</si>
  <si>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</si>
  <si>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</si>
  <si>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</si>
  <si>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</si>
  <si>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</si>
  <si>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</si>
  <si>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</si>
  <si>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</si>
  <si>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</si>
  <si>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</si>
  <si>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</si>
  <si>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</si>
  <si>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</si>
  <si>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</si>
  <si>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</si>
  <si>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</si>
  <si>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</si>
  <si>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</si>
  <si>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</si>
  <si>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</si>
  <si>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</si>
  <si>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</si>
  <si>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</si>
  <si>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</si>
  <si>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</si>
  <si>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</si>
  <si>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</si>
  <si>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</si>
  <si>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</si>
  <si>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</si>
  <si>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</si>
  <si>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</si>
  <si>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</si>
  <si>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</si>
  <si>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</si>
  <si>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</si>
  <si>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</si>
  <si>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</si>
  <si>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</si>
  <si>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</si>
  <si>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</si>
  <si>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</si>
  <si>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</si>
  <si>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</si>
  <si>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</si>
  <si>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</si>
  <si>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</si>
  <si>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</si>
  <si>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</si>
  <si>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</si>
  <si>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</si>
  <si>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</si>
  <si>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</si>
  <si>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</si>
  <si>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</si>
  <si>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</si>
  <si>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</si>
  <si>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</si>
  <si>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</si>
  <si>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</si>
  <si>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</si>
  <si>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</si>
  <si>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</si>
  <si>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</si>
  <si>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</si>
  <si>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</si>
  <si>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</si>
  <si>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</si>
  <si>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</si>
  <si>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</si>
  <si>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</si>
  <si>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</si>
  <si>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</si>
  <si>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</si>
  <si>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</si>
  <si>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</si>
  <si>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</si>
  <si>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</si>
  <si>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</si>
  <si>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</si>
  <si>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</si>
  <si>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</si>
  <si>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</si>
  <si>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</si>
  <si>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</si>
  <si>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</si>
  <si>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</si>
  <si>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</si>
  <si>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</si>
  <si>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</si>
  <si>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</si>
  <si>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</si>
  <si>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</si>
  <si>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</si>
  <si>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</si>
  <si>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</si>
  <si>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</si>
  <si>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</si>
  <si>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</si>
  <si>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</si>
  <si>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</si>
  <si>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</si>
  <si>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</si>
  <si>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</si>
  <si>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</si>
  <si>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</si>
  <si>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</si>
  <si>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</si>
  <si>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</si>
  <si>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</si>
  <si>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</si>
  <si>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</si>
  <si>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</si>
  <si>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</si>
  <si>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</si>
  <si>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</si>
  <si>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</si>
  <si>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</si>
  <si>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</si>
  <si>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</si>
  <si>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</si>
  <si>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</si>
  <si>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</si>
  <si>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</si>
  <si>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</si>
  <si>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</si>
  <si>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</si>
  <si>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</si>
  <si>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</si>
  <si>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</si>
  <si>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</si>
  <si>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</si>
  <si>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</si>
  <si>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</si>
  <si>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</si>
  <si>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</si>
  <si>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</si>
  <si>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</si>
  <si>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</si>
  <si>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</si>
  <si>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</si>
  <si>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</si>
  <si>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</si>
  <si>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</si>
  <si>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</si>
  <si>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</si>
  <si>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</si>
  <si>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</si>
  <si>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</si>
  <si>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</si>
  <si>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</si>
  <si>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</si>
  <si>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</si>
  <si>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</si>
  <si>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</si>
  <si>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</si>
  <si>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</si>
  <si>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</si>
  <si>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</si>
  <si>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</si>
  <si>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</si>
  <si>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</si>
  <si>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</si>
  <si>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</si>
  <si>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</si>
  <si>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</si>
  <si>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</si>
  <si>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</si>
  <si>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</si>
  <si>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</si>
  <si>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</si>
  <si>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</si>
  <si>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</si>
  <si>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</si>
  <si>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</si>
  <si>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</si>
  <si>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</si>
  <si>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</si>
  <si>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</si>
  <si>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</si>
  <si>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</si>
  <si>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</si>
  <si>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</si>
  <si>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</si>
  <si>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</si>
  <si>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</si>
  <si>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</si>
  <si>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</si>
  <si>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</si>
  <si>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</si>
  <si>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</si>
  <si>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</si>
  <si>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</si>
  <si>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</si>
  <si>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</si>
  <si>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</si>
  <si>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</si>
  <si>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</si>
  <si>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</si>
  <si>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</si>
  <si>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</si>
  <si>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</si>
  <si>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</si>
  <si>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</si>
  <si>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</si>
  <si>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</si>
  <si>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</si>
  <si>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</si>
  <si>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</si>
  <si>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</si>
  <si>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</si>
  <si>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</si>
  <si>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</si>
  <si>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</si>
  <si>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</si>
  <si>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</si>
  <si>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</si>
  <si>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</si>
  <si>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</si>
  <si>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</si>
  <si>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</si>
  <si>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</si>
  <si>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</si>
  <si>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</si>
  <si>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</si>
  <si>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</si>
  <si>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</si>
  <si>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</si>
  <si>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</si>
  <si>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</si>
  <si>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</si>
  <si>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</si>
  <si>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</si>
  <si>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</si>
  <si>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</si>
  <si>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</si>
  <si>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</si>
  <si>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</si>
  <si>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</si>
  <si>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</si>
  <si>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</si>
  <si>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</si>
  <si>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</si>
  <si>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</si>
  <si>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</si>
  <si>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</si>
  <si>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</si>
  <si>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</si>
  <si>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</si>
  <si>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</si>
  <si>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</si>
  <si>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</si>
  <si>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</si>
  <si>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</si>
  <si>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</si>
  <si>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</si>
  <si>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</si>
  <si>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</si>
  <si>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</si>
  <si>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</si>
  <si>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</si>
  <si>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</si>
  <si>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</si>
  <si>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</si>
  <si>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</si>
  <si>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</si>
  <si>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</si>
  <si>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</si>
  <si>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</si>
  <si>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</si>
  <si>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</si>
  <si>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</si>
  <si>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</si>
  <si>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</si>
  <si>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</si>
  <si>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</si>
  <si>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</si>
  <si>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</si>
  <si>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</si>
  <si>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</si>
  <si>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</si>
  <si>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</si>
  <si>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</si>
  <si>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</si>
  <si>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</si>
  <si>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</si>
  <si>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</si>
  <si>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</si>
  <si>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</si>
  <si>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</si>
  <si>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</si>
  <si>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</si>
  <si>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</si>
  <si>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</si>
  <si>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</si>
  <si>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</si>
  <si>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</si>
  <si>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</si>
  <si>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</si>
  <si>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</si>
  <si>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</si>
  <si>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</si>
  <si>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</si>
  <si>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</si>
  <si>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</si>
  <si>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</si>
  <si>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</si>
  <si>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</si>
  <si>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</si>
  <si>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</si>
  <si>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</si>
  <si>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</si>
  <si>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</si>
  <si>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</si>
  <si>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</si>
  <si>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</si>
  <si>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</si>
  <si>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</si>
  <si>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</si>
  <si>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</si>
  <si>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</si>
  <si>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</si>
  <si>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</si>
  <si>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</si>
  <si>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</si>
  <si>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</si>
  <si>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</si>
  <si>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</si>
  <si>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</si>
  <si>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</si>
  <si>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</si>
  <si>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</si>
  <si>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</si>
  <si>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</si>
  <si>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</si>
  <si>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</si>
  <si>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</si>
  <si>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</si>
  <si>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</si>
  <si>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</si>
  <si>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</si>
  <si>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</si>
  <si>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</si>
  <si>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</si>
  <si>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</si>
  <si>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</si>
  <si>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</si>
  <si>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</si>
  <si>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</si>
  <si>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</si>
  <si>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</si>
  <si>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</si>
  <si>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</si>
  <si>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</si>
  <si>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</si>
  <si>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</si>
  <si>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</si>
  <si>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</si>
  <si>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</si>
  <si>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</si>
  <si>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</si>
  <si>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</si>
  <si>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</si>
  <si>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</si>
  <si>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</si>
  <si>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</si>
  <si>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</si>
  <si>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</si>
  <si>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</si>
  <si>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</si>
  <si>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</si>
  <si>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</si>
  <si>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</si>
  <si>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</si>
  <si>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</si>
  <si>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</si>
  <si>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</si>
  <si>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</si>
  <si>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</si>
  <si>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</si>
  <si>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</si>
  <si>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</si>
  <si>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</si>
  <si>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</si>
  <si>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</si>
  <si>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</si>
  <si>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</si>
  <si>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</si>
  <si>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</si>
  <si>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</si>
  <si>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</si>
  <si>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</si>
  <si>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</si>
  <si>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</si>
  <si>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</si>
  <si>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</si>
  <si>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</si>
  <si>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</si>
  <si>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</si>
  <si>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</si>
  <si>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</si>
  <si>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</si>
  <si>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</si>
  <si>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</si>
  <si>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</si>
  <si>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</si>
  <si>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</si>
  <si>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</si>
  <si>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</si>
  <si>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</si>
  <si>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</si>
  <si>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</si>
  <si>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</si>
  <si>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</si>
  <si>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</si>
  <si>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</si>
  <si>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</si>
  <si>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</si>
  <si>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</si>
  <si>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</si>
  <si>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</si>
  <si>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</si>
  <si>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</si>
  <si>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</si>
  <si>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</si>
  <si>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</si>
  <si>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</si>
  <si>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</si>
  <si>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</si>
  <si>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</si>
  <si>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</si>
  <si>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</si>
  <si>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</si>
  <si>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</si>
  <si>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</si>
  <si>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</si>
  <si>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</si>
  <si>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</si>
  <si>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</si>
  <si>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</si>
  <si>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</si>
  <si>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</si>
  <si>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</si>
  <si>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</si>
  <si>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</si>
  <si>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</si>
  <si>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</si>
  <si>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</si>
  <si>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</si>
  <si>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</si>
  <si>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</si>
  <si>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</si>
  <si>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</si>
  <si>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</si>
  <si>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</si>
  <si>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</si>
  <si>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</si>
  <si>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</si>
  <si>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</si>
  <si>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</si>
  <si>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</si>
  <si>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</si>
  <si>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</si>
  <si>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</si>
  <si>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</si>
  <si>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</si>
  <si>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</si>
  <si>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</si>
  <si>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</si>
  <si>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</si>
  <si>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</si>
  <si>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</si>
  <si>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</si>
  <si>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</si>
  <si>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</si>
  <si>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</si>
  <si>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</si>
  <si>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</si>
  <si>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</si>
  <si>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</si>
  <si>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</si>
  <si>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</si>
  <si>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</si>
  <si>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</si>
  <si>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</si>
  <si>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</si>
  <si>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</si>
  <si>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</si>
  <si>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</si>
  <si>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</si>
  <si>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</si>
  <si>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</si>
  <si>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</si>
  <si>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</si>
  <si>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</si>
  <si>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</si>
  <si>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</si>
  <si>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</si>
  <si>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</si>
  <si>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</si>
  <si>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</si>
  <si>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</si>
  <si>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</si>
  <si>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</si>
  <si>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</si>
  <si>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</si>
  <si>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</si>
  <si>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</si>
  <si>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</si>
  <si>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</si>
  <si>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</si>
  <si>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</si>
  <si>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</si>
  <si>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</si>
  <si>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</si>
  <si>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</si>
  <si>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</si>
  <si>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</si>
  <si>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</si>
  <si>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</si>
  <si>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</si>
  <si>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</si>
  <si>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</si>
  <si>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</si>
  <si>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</si>
  <si>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</si>
  <si>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</si>
  <si>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</si>
  <si>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</si>
  <si>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</si>
  <si>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</si>
  <si>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</si>
  <si>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</si>
  <si>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</si>
  <si>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</si>
  <si>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</si>
  <si>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</si>
  <si>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</si>
  <si>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</si>
  <si>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</si>
  <si>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</si>
  <si>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</si>
  <si>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</si>
  <si>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</si>
  <si>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</si>
  <si>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</si>
  <si>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</si>
  <si>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</si>
  <si>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</si>
  <si>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</si>
  <si>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</si>
  <si>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</si>
  <si>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</si>
  <si>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</si>
  <si>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</si>
  <si>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</si>
  <si>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</si>
  <si>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</si>
  <si>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</si>
  <si>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</si>
  <si>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</si>
  <si>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</si>
  <si>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</si>
  <si>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</si>
  <si>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</si>
  <si>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</si>
  <si>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</si>
  <si>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</si>
  <si>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</si>
  <si>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</si>
  <si>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</si>
  <si>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</si>
  <si>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</si>
  <si>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</si>
  <si>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</si>
  <si>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</si>
  <si>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</si>
  <si>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</si>
  <si>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</si>
  <si>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</si>
  <si>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</si>
  <si>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</si>
  <si>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</si>
  <si>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</si>
  <si>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</si>
  <si>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</si>
  <si>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</si>
  <si>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</si>
  <si>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</si>
  <si>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</si>
  <si>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</si>
  <si>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</si>
  <si>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</si>
  <si>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</si>
  <si>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</si>
  <si>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</si>
  <si>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</si>
  <si>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</si>
  <si>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</si>
  <si>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</si>
  <si>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</si>
  <si>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</si>
  <si>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</si>
  <si>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</si>
  <si>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</si>
  <si>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</si>
  <si>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</si>
  <si>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</si>
  <si>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</si>
  <si>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</si>
  <si>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</si>
  <si>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</si>
  <si>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</si>
  <si>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</si>
  <si>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</si>
  <si>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</si>
  <si>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</si>
  <si>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</si>
  <si>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</si>
  <si>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</si>
  <si>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</si>
  <si>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</si>
  <si>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</si>
  <si>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</si>
  <si>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</si>
  <si>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</si>
  <si>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</si>
  <si>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</si>
  <si>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</si>
  <si>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</si>
  <si>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</si>
  <si>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</si>
  <si>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</si>
  <si>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</si>
  <si>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</si>
  <si>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</si>
  <si>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</si>
  <si>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</si>
  <si>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</si>
  <si>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</si>
  <si>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</si>
  <si>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</si>
  <si>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</si>
  <si>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</si>
  <si>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</si>
  <si>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</si>
  <si>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</si>
  <si>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</si>
  <si>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</si>
  <si>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</si>
  <si>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</si>
  <si>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</si>
  <si>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</si>
  <si>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</si>
  <si>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</si>
  <si>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</si>
  <si>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</si>
  <si>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</si>
  <si>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</si>
  <si>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</si>
  <si>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</si>
  <si>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</si>
  <si>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</si>
  <si>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</si>
  <si>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</si>
  <si>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</si>
  <si>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</si>
  <si>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</si>
  <si>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</si>
  <si>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</si>
  <si>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</si>
  <si>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</si>
  <si>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</si>
  <si>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</si>
  <si>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</si>
  <si>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</si>
  <si>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</si>
  <si>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</si>
  <si>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</si>
  <si>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</si>
  <si>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</si>
  <si>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</si>
  <si>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</si>
  <si>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</si>
  <si>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</si>
  <si>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</si>
  <si>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</si>
  <si>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</si>
  <si>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</si>
  <si>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</si>
  <si>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</si>
  <si>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</si>
  <si>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</si>
  <si>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</si>
  <si>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</si>
  <si>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</si>
  <si>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</si>
  <si>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</si>
  <si>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</si>
  <si>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</si>
  <si>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</si>
  <si>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</si>
  <si>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</si>
  <si>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</si>
  <si>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</si>
  <si>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</si>
  <si>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</si>
  <si>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</si>
  <si>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</si>
  <si>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</si>
  <si>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</si>
  <si>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</si>
  <si>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</si>
  <si>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</si>
  <si>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</si>
  <si>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</si>
  <si>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</si>
  <si>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</si>
  <si>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</si>
  <si>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</si>
  <si>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</si>
  <si>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</si>
  <si>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</si>
  <si>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</si>
  <si>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</si>
  <si>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</si>
  <si>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</si>
  <si>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</si>
  <si>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</si>
  <si>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</si>
  <si>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</si>
  <si>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</si>
  <si>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</si>
  <si>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</si>
  <si>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</si>
  <si>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</si>
  <si>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</si>
  <si>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</si>
  <si>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</si>
  <si>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</si>
  <si>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</si>
  <si>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</si>
  <si>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</si>
  <si>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</si>
  <si>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</si>
  <si>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</si>
  <si>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</si>
  <si>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</si>
  <si>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</si>
  <si>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</si>
  <si>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</si>
  <si>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</si>
  <si>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</si>
  <si>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</si>
  <si>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</si>
  <si>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</si>
  <si>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</si>
  <si>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</si>
  <si>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</si>
  <si>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</si>
  <si>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</si>
  <si>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</si>
  <si>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</si>
  <si>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</si>
  <si>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</si>
  <si>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</si>
  <si>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</si>
  <si>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</si>
  <si>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</si>
  <si>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</si>
  <si>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</si>
  <si>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</si>
  <si>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</si>
  <si>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</si>
  <si>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</si>
  <si>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</si>
  <si>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</si>
  <si>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</si>
  <si>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</si>
  <si>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</si>
  <si>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</si>
  <si>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</si>
  <si>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</si>
  <si>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</si>
  <si>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</si>
  <si>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</si>
  <si>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</si>
  <si>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</si>
  <si>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</si>
  <si>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</si>
  <si>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</si>
  <si>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</si>
  <si>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</si>
  <si>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</si>
  <si>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</si>
  <si>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</si>
  <si>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</si>
  <si>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</si>
  <si>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</si>
  <si>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</si>
  <si>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</si>
  <si>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</si>
  <si>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</si>
  <si>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</si>
  <si>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</si>
  <si>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</si>
  <si>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</si>
  <si>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</si>
  <si>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</si>
  <si>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</si>
  <si>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</si>
  <si>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</si>
  <si>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</si>
  <si>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</si>
  <si>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</si>
  <si>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</si>
  <si>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</si>
  <si>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</si>
  <si>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</si>
  <si>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</si>
  <si>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</si>
  <si>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</si>
  <si>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</si>
  <si>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</si>
  <si>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</si>
  <si>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</si>
  <si>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</si>
  <si>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</si>
  <si>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</si>
  <si>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</si>
  <si>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</si>
  <si>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</si>
  <si>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</si>
  <si>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</si>
  <si>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</si>
  <si>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</si>
  <si>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</si>
  <si>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</si>
  <si>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</si>
  <si>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</si>
  <si>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</si>
  <si>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</si>
  <si>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</si>
  <si>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</si>
  <si>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</si>
  <si>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</si>
  <si>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</si>
  <si>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</si>
  <si>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</si>
  <si>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</si>
  <si>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</si>
  <si>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</si>
  <si>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</si>
  <si>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</si>
  <si>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</si>
  <si>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</si>
  <si>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</si>
  <si>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</si>
  <si>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</si>
  <si>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</si>
  <si>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</si>
  <si>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</si>
  <si>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</si>
  <si>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</si>
  <si>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</si>
  <si>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</si>
  <si>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</si>
  <si>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</si>
  <si>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</si>
  <si>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</si>
  <si>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</si>
  <si>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</si>
  <si>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</si>
  <si>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</si>
  <si>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</si>
  <si>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</si>
  <si>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</si>
  <si>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</si>
  <si>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</si>
  <si>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</si>
  <si>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</si>
  <si>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</si>
  <si>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</si>
  <si>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</si>
  <si>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</si>
  <si>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</si>
  <si>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</si>
  <si>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</si>
  <si>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</si>
  <si>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</si>
  <si>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</si>
  <si>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</si>
  <si>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</si>
  <si>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</si>
  <si>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</si>
  <si>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</si>
  <si>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</si>
  <si>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</si>
  <si>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</si>
  <si>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</si>
  <si>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</si>
  <si>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</si>
  <si>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</si>
  <si>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</si>
  <si>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</si>
  <si>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</si>
  <si>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</si>
  <si>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</si>
  <si>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</si>
  <si>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</si>
  <si>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</si>
  <si>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</si>
  <si>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</si>
  <si>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</si>
  <si>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</si>
  <si>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</si>
  <si>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</si>
  <si>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</si>
  <si>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</si>
  <si>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</si>
  <si>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</si>
  <si>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</si>
  <si>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</si>
  <si>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</si>
  <si>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</si>
  <si>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</si>
  <si>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</si>
  <si>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</si>
  <si>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</si>
  <si>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</si>
  <si>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</si>
  <si>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</si>
  <si>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</si>
  <si>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</si>
  <si>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</si>
  <si>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</si>
  <si>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</si>
  <si>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</si>
  <si>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</si>
  <si>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</si>
  <si>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</si>
  <si>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</si>
  <si>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</si>
  <si>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</si>
  <si>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</si>
  <si>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</si>
  <si>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</si>
  <si>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</si>
  <si>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</si>
  <si>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</si>
  <si>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</si>
  <si>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</si>
  <si>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</si>
  <si>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</si>
  <si>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</si>
  <si>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</si>
  <si>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</si>
  <si>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</si>
  <si>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</si>
  <si>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</si>
  <si>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</si>
  <si>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</si>
  <si>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</si>
  <si>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</si>
  <si>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</si>
  <si>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</si>
  <si>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</si>
  <si>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</si>
  <si>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</si>
  <si>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</si>
  <si>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</si>
  <si>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</si>
  <si>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</si>
  <si>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</si>
  <si>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</si>
  <si>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</si>
  <si>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</si>
  <si>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</si>
  <si>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</si>
  <si>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</si>
  <si>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</si>
  <si>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</si>
  <si>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</si>
  <si>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</si>
  <si>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</si>
  <si>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</si>
  <si>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</si>
  <si>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</si>
  <si>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</si>
  <si>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</si>
  <si>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</si>
  <si>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</si>
  <si>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</si>
  <si>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</si>
  <si>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</si>
  <si>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</si>
  <si>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</si>
  <si>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</si>
  <si>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</si>
  <si>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</si>
  <si>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</si>
  <si>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</si>
  <si>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</si>
  <si>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</si>
  <si>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</si>
  <si>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</si>
  <si>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</si>
  <si>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</si>
  <si>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</si>
  <si>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</si>
  <si>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</si>
  <si>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</si>
  <si>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</si>
  <si>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</si>
  <si>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</si>
  <si>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</si>
  <si>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</si>
  <si>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</si>
  <si>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</si>
  <si>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</si>
  <si>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</si>
  <si>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</si>
  <si>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</si>
  <si>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</si>
  <si>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</si>
  <si>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</si>
  <si>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</si>
  <si>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</si>
  <si>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</si>
  <si>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</si>
  <si>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</si>
  <si>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</si>
  <si>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</si>
  <si>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</si>
  <si>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</si>
  <si>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</si>
  <si>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</si>
  <si>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</si>
  <si>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</si>
  <si>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</si>
  <si>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</si>
  <si>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</si>
  <si>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</si>
  <si>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</si>
  <si>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</si>
  <si>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</si>
  <si>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</si>
  <si>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</si>
  <si>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</si>
  <si>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</si>
  <si>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</si>
  <si>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</si>
  <si>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</si>
  <si>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</si>
  <si>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</si>
  <si>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</si>
  <si>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</si>
  <si>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</si>
  <si>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</si>
  <si>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</si>
  <si>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</si>
  <si>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</si>
  <si>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</si>
  <si>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</si>
  <si>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</si>
  <si>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</si>
  <si>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</si>
  <si>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</si>
  <si>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</si>
  <si>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</si>
  <si>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</si>
  <si>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</si>
  <si>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</si>
  <si>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</si>
  <si>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</si>
  <si>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</si>
  <si>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</si>
  <si>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</si>
  <si>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</si>
  <si>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</si>
  <si>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</si>
  <si>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</si>
  <si>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</si>
  <si>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</si>
  <si>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</si>
  <si>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</si>
  <si>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</si>
  <si>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</si>
  <si>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</si>
  <si>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</si>
  <si>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</si>
  <si>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</si>
  <si>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</si>
  <si>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</si>
  <si>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</si>
  <si>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</si>
  <si>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</si>
  <si>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</si>
  <si>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</si>
  <si>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</si>
  <si>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</si>
  <si>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</si>
  <si>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</si>
  <si>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</si>
  <si>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</si>
  <si>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</si>
  <si>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</si>
  <si>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</si>
  <si>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</si>
  <si>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</si>
  <si>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</si>
  <si>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</si>
  <si>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</si>
  <si>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</si>
  <si>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</si>
  <si>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</si>
  <si>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</si>
  <si>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</si>
  <si>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</si>
  <si>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</si>
  <si>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</si>
  <si>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</si>
  <si>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</si>
  <si>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</si>
  <si>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</si>
  <si>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</si>
  <si>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</si>
  <si>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</si>
  <si>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</si>
  <si>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</si>
  <si>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</si>
  <si>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</si>
  <si>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</si>
  <si>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</si>
  <si>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</si>
  <si>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</si>
  <si>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</si>
  <si>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</si>
  <si>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</si>
  <si>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</si>
  <si>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</si>
  <si>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</si>
  <si>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</si>
  <si>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</si>
  <si>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</si>
  <si>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</si>
  <si>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</si>
  <si>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</si>
  <si>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</si>
  <si>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</si>
  <si>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</si>
  <si>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</si>
  <si>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</si>
  <si>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</si>
  <si>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</si>
  <si>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</si>
  <si>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</si>
  <si>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</si>
  <si>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</si>
  <si>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</si>
  <si>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</si>
  <si>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</si>
  <si>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</si>
  <si>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</si>
  <si>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</si>
  <si>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</si>
  <si>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</si>
  <si>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</si>
  <si>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</si>
  <si>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</si>
  <si>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</si>
  <si>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</si>
  <si>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</si>
  <si>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</si>
  <si>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</si>
  <si>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</si>
  <si>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</si>
  <si>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</si>
  <si>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</si>
  <si>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</si>
  <si>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</si>
  <si>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</si>
  <si>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</si>
  <si>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</si>
  <si>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</si>
  <si>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</si>
  <si>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</si>
  <si>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</si>
  <si>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</si>
  <si>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</si>
  <si>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</si>
  <si>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</si>
  <si>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</si>
  <si>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</si>
  <si>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</si>
  <si>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</si>
  <si>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</si>
  <si>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</si>
  <si>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</si>
  <si>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</si>
  <si>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</si>
  <si>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</si>
  <si>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</si>
  <si>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</si>
  <si>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</si>
  <si>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</si>
  <si>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</si>
  <si>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</si>
  <si>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</si>
  <si>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</si>
  <si>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</si>
  <si>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</si>
  <si>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</si>
  <si>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</si>
  <si>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</si>
  <si>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</si>
  <si>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</si>
  <si>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</si>
  <si>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</si>
  <si>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</si>
  <si>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</si>
  <si>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</si>
  <si>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</si>
  <si>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</si>
  <si>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</si>
  <si>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</si>
  <si>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</si>
  <si>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</si>
  <si>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</si>
  <si>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</si>
  <si>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</si>
  <si>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</si>
  <si>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</si>
  <si>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</si>
  <si>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</si>
  <si>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</si>
  <si>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</si>
  <si>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</si>
  <si>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</si>
  <si>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</si>
  <si>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</si>
  <si>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</si>
  <si>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</si>
  <si>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</si>
  <si>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</si>
  <si>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</si>
  <si>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</si>
  <si>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</si>
  <si>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</si>
  <si>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</si>
  <si>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</si>
  <si>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</si>
  <si>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</si>
  <si>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</si>
  <si>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</si>
  <si>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</si>
  <si>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</si>
  <si>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</si>
  <si>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</si>
  <si>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</si>
  <si>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</si>
  <si>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</si>
  <si>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</si>
  <si>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</si>
  <si>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</si>
  <si>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</si>
  <si>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</si>
  <si>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</si>
  <si>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</si>
  <si>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</si>
  <si>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</si>
  <si>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</si>
  <si>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</si>
  <si>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</si>
  <si>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</si>
  <si>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</si>
  <si>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</si>
  <si>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</si>
  <si>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</si>
  <si>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</si>
  <si>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</si>
  <si>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</si>
  <si>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</si>
  <si>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</si>
  <si>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</si>
  <si>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</si>
  <si>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</si>
  <si>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</si>
  <si>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</si>
  <si>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</si>
  <si>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</si>
  <si>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</si>
  <si>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</si>
  <si>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</si>
  <si>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</si>
  <si>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</si>
  <si>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</si>
  <si>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</si>
  <si>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</si>
  <si>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</si>
  <si>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</si>
  <si>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</si>
  <si>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</si>
  <si>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</si>
  <si>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</si>
  <si>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</si>
  <si>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</si>
  <si>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</si>
  <si>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</si>
  <si>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</si>
  <si>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</si>
  <si>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</si>
  <si>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</si>
  <si>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</si>
  <si>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</si>
  <si>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</si>
  <si>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</si>
  <si>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</si>
  <si>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</si>
  <si>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</si>
  <si>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</si>
  <si>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</si>
  <si>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</si>
  <si>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</si>
  <si>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</si>
  <si>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</si>
  <si>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</si>
  <si>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</si>
  <si>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</si>
  <si>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</si>
  <si>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</si>
  <si>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</si>
  <si>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</si>
  <si>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</si>
  <si>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</si>
  <si>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</si>
  <si>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</si>
  <si>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</si>
  <si>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</si>
  <si>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</si>
  <si>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</si>
  <si>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</si>
  <si>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</si>
  <si>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</si>
  <si>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</si>
  <si>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</si>
  <si>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</si>
  <si>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</si>
  <si>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</si>
  <si>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</si>
  <si>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</si>
  <si>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</si>
  <si>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</si>
  <si>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</si>
  <si>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</si>
  <si>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</si>
  <si>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</si>
  <si>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</si>
  <si>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</si>
  <si>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</si>
  <si>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</si>
  <si>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</si>
  <si>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</si>
  <si>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</si>
  <si>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</si>
  <si>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</si>
  <si>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</si>
  <si>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</si>
  <si>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</si>
  <si>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</si>
  <si>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</si>
  <si>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</si>
  <si>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</si>
  <si>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</si>
  <si>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</si>
  <si>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</si>
  <si>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</si>
  <si>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</si>
  <si>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</si>
  <si>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</si>
  <si>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</si>
  <si>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</si>
  <si>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</si>
  <si>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</si>
  <si>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</si>
  <si>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</si>
  <si>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</si>
  <si>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</si>
  <si>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</si>
  <si>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</si>
  <si>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</si>
  <si>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</si>
  <si>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</si>
  <si>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</si>
  <si>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</si>
  <si>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</si>
  <si>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</si>
  <si>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</si>
  <si>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</si>
  <si>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</si>
  <si>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</si>
  <si>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</si>
  <si>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</si>
  <si>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</si>
  <si>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</si>
  <si>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</si>
  <si>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</si>
  <si>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</si>
  <si>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</si>
  <si>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</si>
  <si>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</si>
  <si>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</si>
  <si>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</si>
  <si>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</si>
  <si>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</si>
  <si>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</si>
  <si>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</si>
  <si>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</si>
  <si>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</si>
  <si>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</si>
  <si>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</si>
  <si>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</si>
  <si>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</si>
  <si>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</si>
  <si>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</si>
  <si>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</si>
  <si>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</si>
  <si>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</si>
  <si>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</si>
  <si>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</si>
  <si>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</si>
  <si>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</si>
  <si>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</si>
  <si>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</si>
  <si>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</si>
  <si>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</si>
  <si>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</si>
  <si>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</si>
  <si>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</si>
  <si>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</si>
  <si>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</si>
  <si>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</si>
  <si>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</si>
  <si>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</si>
  <si>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</si>
  <si>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</si>
  <si>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</si>
  <si>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</si>
  <si>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</si>
  <si>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</si>
  <si>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</si>
  <si>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</si>
  <si>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</si>
  <si>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</si>
  <si>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</si>
  <si>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</si>
  <si>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</si>
  <si>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</si>
  <si>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</si>
  <si>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</si>
  <si>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</si>
  <si>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</si>
  <si>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</si>
  <si>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</si>
  <si>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</si>
  <si>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</si>
  <si>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</si>
  <si>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</si>
  <si>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</si>
  <si>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</si>
  <si>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</si>
  <si>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</si>
  <si>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</si>
  <si>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</si>
  <si>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</si>
  <si>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</si>
  <si>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</si>
  <si>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</si>
  <si>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</si>
  <si>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</si>
  <si>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</si>
  <si>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</si>
  <si>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</si>
  <si>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</si>
  <si>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</si>
  <si>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</si>
  <si>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</si>
  <si>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</si>
  <si>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</si>
  <si>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</si>
  <si>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</si>
  <si>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</si>
  <si>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</si>
  <si>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</si>
  <si>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</si>
  <si>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</si>
  <si>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</si>
  <si>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</si>
  <si>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</si>
  <si>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</si>
  <si>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</si>
  <si>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</si>
  <si>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</si>
  <si>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</si>
  <si>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</si>
  <si>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</si>
  <si>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</si>
  <si>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</si>
  <si>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</si>
  <si>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</si>
  <si>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</si>
  <si>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</si>
  <si>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</si>
  <si>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</si>
  <si>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</si>
  <si>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</si>
  <si>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</si>
  <si>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</si>
  <si>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</si>
  <si>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</si>
  <si>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</si>
  <si>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</si>
  <si>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</si>
  <si>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</si>
  <si>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</si>
  <si>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</si>
  <si>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</si>
  <si>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</si>
  <si>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</si>
  <si>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</si>
  <si>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</si>
  <si>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</si>
  <si>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</si>
  <si>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</si>
  <si>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</si>
  <si>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</si>
  <si>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</si>
  <si>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</si>
  <si>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</si>
  <si>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</si>
  <si>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</si>
  <si>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</si>
  <si>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</si>
  <si>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</si>
  <si>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</si>
  <si>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</si>
  <si>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</si>
  <si>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</si>
  <si>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</si>
  <si>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</si>
  <si>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</si>
  <si>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</si>
  <si>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</si>
  <si>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</si>
  <si>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</si>
  <si>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</si>
  <si>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</si>
  <si>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</si>
  <si>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</si>
  <si>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</si>
  <si>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</si>
  <si>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</si>
  <si>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</si>
  <si>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</si>
  <si>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</si>
  <si>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</si>
  <si>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</si>
  <si>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</si>
  <si>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</si>
  <si>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</si>
  <si>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</si>
  <si>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</si>
  <si>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</si>
  <si>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</si>
  <si>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</si>
  <si>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</si>
  <si>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</si>
  <si>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</si>
  <si>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</si>
  <si>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</si>
  <si>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</si>
  <si>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</si>
  <si>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</si>
  <si>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</si>
  <si>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</si>
  <si>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</si>
  <si>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</si>
  <si>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</si>
  <si>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</si>
  <si>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</si>
  <si>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</si>
  <si>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</si>
  <si>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</si>
  <si>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</si>
  <si>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</si>
  <si>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</si>
  <si>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</si>
  <si>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</si>
  <si>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</si>
  <si>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</si>
  <si>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</si>
  <si>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</si>
  <si>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</si>
  <si>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</si>
  <si>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</si>
  <si>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</si>
  <si>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</si>
  <si>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</si>
  <si>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</si>
  <si>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</si>
  <si>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</si>
  <si>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</si>
  <si>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</si>
  <si>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</si>
  <si>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</si>
  <si>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</si>
  <si>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</si>
  <si>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</si>
  <si>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</si>
  <si>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</si>
  <si>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</si>
  <si>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</si>
  <si>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</si>
  <si>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</si>
  <si>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</si>
  <si>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</si>
  <si>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</si>
  <si>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</si>
  <si>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</si>
  <si>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</si>
  <si>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</si>
  <si>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</si>
  <si>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</si>
  <si>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</si>
  <si>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</si>
  <si>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</si>
  <si>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</si>
  <si>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</si>
  <si>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</si>
  <si>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</si>
  <si>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</si>
  <si>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</si>
  <si>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</si>
  <si>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</si>
  <si>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</si>
  <si>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</si>
  <si>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</si>
  <si>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</si>
  <si>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</si>
  <si>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</si>
  <si>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</si>
  <si>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</si>
  <si>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</si>
  <si>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</si>
  <si>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</si>
  <si>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</si>
  <si>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</si>
  <si>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</si>
  <si>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</si>
  <si>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</si>
  <si>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</si>
  <si>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</si>
  <si>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</si>
  <si>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</si>
  <si>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</si>
  <si>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</si>
  <si>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</si>
  <si>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</si>
  <si>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</si>
  <si>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</si>
  <si>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</si>
  <si>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</si>
  <si>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</si>
  <si>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</si>
  <si>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</si>
  <si>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</si>
  <si>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</si>
  <si>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</si>
  <si>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</si>
  <si>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</si>
  <si>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</si>
  <si>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</si>
  <si>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</si>
  <si>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</si>
  <si>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</si>
  <si>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</si>
  <si>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</si>
  <si>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</si>
  <si>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</si>
  <si>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</si>
  <si>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</si>
  <si>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</si>
  <si>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</si>
  <si>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</si>
  <si>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</si>
  <si>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</si>
  <si>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</si>
  <si>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</si>
  <si>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</si>
  <si>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</si>
  <si>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</si>
  <si>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</si>
  <si>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</si>
  <si>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</si>
  <si>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</si>
  <si>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</si>
  <si>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</si>
  <si>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</si>
  <si>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</si>
  <si>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</si>
  <si>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</si>
  <si>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</si>
  <si>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</si>
  <si>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</si>
  <si>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</si>
  <si>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</si>
  <si>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</si>
  <si>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</si>
  <si>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</si>
  <si>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</si>
  <si>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</si>
  <si>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</si>
  <si>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</si>
  <si>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</si>
  <si>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</si>
  <si>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</si>
  <si>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</si>
  <si>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</si>
  <si>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</si>
  <si>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</si>
  <si>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</si>
  <si>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</si>
  <si>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</si>
  <si>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</si>
  <si>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</si>
  <si>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</si>
  <si>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</si>
  <si>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</si>
  <si>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</si>
  <si>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</si>
  <si>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</si>
  <si>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</si>
  <si>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</si>
  <si>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</si>
  <si>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</si>
  <si>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</si>
  <si>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</si>
  <si>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</si>
  <si>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</si>
  <si>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</si>
  <si>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</si>
  <si>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</si>
  <si>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</si>
  <si>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</si>
  <si>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</si>
  <si>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</si>
  <si>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</si>
  <si>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</si>
  <si>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</si>
  <si>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</si>
  <si>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</si>
  <si>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</si>
  <si>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</si>
  <si>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</si>
  <si>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</si>
  <si>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</si>
  <si>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</si>
  <si>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</si>
  <si>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</si>
  <si>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</si>
  <si>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</si>
  <si>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</si>
  <si>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</si>
  <si>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</si>
  <si>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</si>
  <si>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</si>
  <si>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</si>
  <si>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</si>
  <si>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</si>
  <si>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</si>
  <si>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</si>
  <si>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</si>
  <si>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</si>
  <si>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</si>
  <si>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</si>
  <si>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</si>
  <si>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</si>
  <si>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</si>
  <si>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</si>
  <si>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</si>
  <si>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</si>
  <si>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</si>
  <si>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</si>
  <si>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</si>
  <si>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</si>
  <si>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</si>
  <si>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</si>
  <si>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</si>
  <si>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</si>
  <si>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</si>
  <si>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</si>
  <si>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</si>
  <si>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</si>
  <si>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</si>
  <si>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</si>
  <si>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</si>
  <si>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</si>
  <si>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</si>
  <si>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</si>
  <si>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</si>
  <si>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</si>
  <si>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</si>
  <si>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</si>
  <si>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</si>
  <si>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</si>
  <si>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</si>
  <si>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</si>
  <si>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</si>
  <si>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</si>
  <si>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</si>
  <si>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</si>
  <si>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</si>
  <si>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</si>
  <si>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</si>
  <si>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</si>
  <si>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</si>
  <si>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</si>
  <si>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</si>
  <si>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</si>
  <si>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</si>
  <si>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</si>
  <si>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</si>
  <si>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</si>
  <si>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</si>
  <si>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</si>
  <si>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</si>
  <si>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</si>
  <si>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</si>
  <si>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</si>
  <si>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</si>
  <si>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</si>
  <si>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</si>
  <si>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</si>
  <si>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</si>
  <si>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</si>
  <si>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</si>
  <si>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</si>
  <si>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</si>
  <si>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</si>
  <si>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</si>
  <si>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</si>
  <si>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</si>
  <si>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</si>
  <si>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</si>
  <si>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</si>
  <si>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</si>
  <si>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</si>
  <si>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</si>
  <si>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</si>
  <si>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</si>
  <si>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</si>
  <si>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</si>
  <si>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</si>
  <si>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</si>
  <si>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</si>
  <si>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</si>
  <si>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</si>
  <si>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</si>
  <si>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</si>
  <si>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</si>
  <si>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</si>
  <si>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</si>
  <si>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</si>
  <si>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</si>
  <si>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</si>
  <si>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</si>
  <si>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</si>
  <si>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</si>
  <si>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</si>
  <si>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</si>
  <si>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</si>
  <si>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</si>
  <si>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</si>
  <si>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</si>
  <si>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</si>
  <si>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</si>
  <si>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</si>
  <si>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</si>
  <si>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</si>
  <si>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</si>
  <si>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</si>
  <si>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</si>
  <si>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</si>
  <si>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</si>
  <si>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</si>
  <si>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</si>
  <si>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</si>
  <si>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</si>
  <si>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</si>
  <si>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</si>
  <si>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</si>
  <si>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</si>
  <si>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</si>
  <si>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</si>
  <si>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</si>
  <si>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</si>
  <si>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</si>
  <si>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</si>
  <si>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</si>
  <si>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</si>
  <si>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</si>
  <si>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</si>
  <si>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</si>
  <si>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</si>
  <si>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</si>
  <si>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</si>
  <si>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</si>
  <si>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</si>
  <si>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</si>
  <si>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</si>
  <si>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</si>
  <si>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</si>
  <si>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</si>
  <si>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</si>
  <si>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</si>
  <si>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</si>
  <si>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</si>
  <si>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</si>
  <si>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</si>
  <si>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</si>
  <si>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</si>
  <si>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</si>
  <si>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</si>
  <si>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</si>
  <si>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</si>
  <si>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</si>
  <si>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</si>
  <si>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</si>
  <si>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</si>
  <si>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</si>
  <si>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</si>
  <si>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</si>
  <si>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</si>
  <si>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</si>
  <si>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</si>
  <si>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</si>
  <si>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</si>
  <si>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</si>
  <si>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</si>
  <si>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</si>
  <si>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</si>
  <si>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</si>
  <si>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</si>
  <si>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</si>
  <si>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</si>
  <si>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</si>
  <si>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</si>
  <si>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</si>
  <si>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</si>
  <si>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</si>
  <si>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</si>
  <si>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</si>
  <si>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</si>
  <si>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</si>
  <si>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</si>
  <si>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</si>
  <si>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</si>
  <si>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</si>
  <si>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</si>
  <si>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</si>
  <si>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</si>
  <si>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</si>
  <si>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</si>
  <si>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</si>
  <si>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</si>
  <si>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</si>
  <si>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</si>
  <si>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</si>
  <si>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</si>
  <si>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</si>
  <si>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</si>
  <si>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</si>
  <si>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</si>
  <si>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</si>
  <si>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</si>
  <si>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</si>
  <si>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</si>
  <si>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</si>
  <si>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</si>
  <si>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</si>
  <si>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</si>
  <si>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</si>
  <si>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</si>
  <si>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</si>
  <si>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</si>
  <si>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</si>
  <si>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</si>
  <si>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</si>
  <si>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</si>
  <si>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</si>
  <si>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</si>
  <si>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</si>
  <si>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</si>
  <si>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</si>
  <si>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</si>
  <si>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</si>
  <si>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</si>
  <si>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</si>
  <si>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</si>
  <si>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</si>
  <si>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</si>
  <si>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</si>
  <si>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</si>
  <si>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</si>
  <si>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</si>
  <si>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</si>
  <si>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</si>
  <si>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</si>
  <si>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</si>
  <si>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</si>
  <si>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</si>
  <si>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</si>
  <si>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</si>
  <si>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</si>
  <si>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</si>
  <si>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</si>
  <si>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</si>
  <si>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</si>
  <si>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</si>
  <si>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</si>
  <si>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</si>
  <si>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</si>
  <si>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</si>
  <si>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</si>
  <si>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</si>
  <si>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</si>
  <si>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</si>
  <si>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</si>
  <si>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</si>
  <si>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</si>
  <si>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</si>
  <si>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</si>
  <si>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</si>
  <si>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</si>
  <si>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</si>
  <si>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</si>
  <si>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</si>
  <si>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</si>
  <si>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</si>
  <si>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</si>
  <si>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</si>
  <si>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</si>
  <si>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</si>
  <si>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</si>
  <si>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</si>
  <si>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</si>
  <si>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</si>
  <si>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</si>
  <si>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</si>
  <si>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</si>
  <si>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</si>
  <si>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</si>
  <si>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</si>
  <si>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</si>
  <si>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</si>
  <si>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</si>
  <si>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</si>
  <si>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</si>
  <si>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</si>
  <si>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</si>
  <si>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</si>
  <si>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</si>
  <si>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</si>
  <si>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</si>
  <si>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</si>
  <si>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</si>
  <si>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</si>
  <si>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</si>
  <si>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</si>
  <si>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</si>
  <si>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</si>
  <si>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</si>
  <si>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</si>
  <si>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</si>
  <si>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</si>
  <si>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</si>
  <si>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</si>
  <si>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</si>
  <si>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</si>
  <si>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</si>
  <si>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</si>
  <si>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</si>
  <si>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</si>
  <si>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</si>
  <si>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</si>
  <si>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</si>
  <si>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</si>
  <si>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</si>
  <si>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</si>
  <si>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</si>
  <si>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</si>
  <si>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</si>
  <si>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</si>
  <si>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</si>
  <si>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</si>
  <si>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</si>
  <si>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</si>
  <si>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</si>
  <si>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</si>
  <si>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</si>
  <si>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</si>
  <si>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</si>
  <si>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</si>
  <si>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</si>
  <si>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</si>
  <si>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</si>
  <si>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</si>
  <si>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</si>
  <si>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</si>
  <si>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</si>
  <si>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</si>
  <si>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</si>
  <si>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</si>
  <si>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</si>
  <si>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</si>
  <si>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</si>
  <si>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</si>
  <si>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</si>
  <si>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</si>
  <si>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</si>
  <si>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</si>
  <si>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</si>
  <si>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</si>
  <si>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</si>
  <si>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</si>
  <si>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</si>
  <si>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</si>
  <si>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</si>
  <si>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</si>
  <si>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</si>
  <si>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</si>
  <si>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</si>
  <si>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</si>
  <si>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</si>
  <si>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</si>
  <si>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</si>
  <si>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</si>
  <si>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</si>
  <si>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</si>
  <si>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</si>
  <si>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</si>
  <si>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</si>
  <si>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</si>
  <si>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</si>
  <si>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</si>
  <si>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</si>
  <si>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</si>
  <si>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</si>
  <si>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</si>
  <si>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</si>
  <si>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</si>
  <si>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</si>
  <si>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</si>
  <si>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</si>
  <si>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</si>
  <si>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</si>
  <si>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</si>
  <si>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</si>
  <si>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</si>
  <si>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</si>
  <si>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</si>
  <si>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</si>
  <si>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</si>
  <si>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</si>
  <si>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</si>
  <si>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</si>
  <si>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</si>
  <si>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</si>
  <si>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</si>
  <si>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</si>
  <si>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</si>
  <si>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</si>
  <si>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</si>
  <si>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</si>
  <si>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</si>
  <si>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</si>
  <si>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</si>
  <si>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</si>
  <si>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</si>
  <si>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</si>
  <si>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</si>
  <si>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</si>
  <si>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</si>
  <si>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</si>
  <si>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</si>
  <si>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</si>
  <si>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</si>
  <si>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</si>
  <si>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</si>
  <si>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</si>
  <si>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</si>
  <si>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</si>
  <si>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</si>
  <si>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</si>
  <si>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</si>
  <si>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</si>
  <si>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</si>
  <si>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</si>
  <si>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</si>
  <si>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</si>
  <si>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</si>
  <si>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</si>
  <si>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</si>
  <si>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</si>
  <si>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</si>
  <si>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</si>
  <si>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</si>
  <si>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</si>
  <si>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</si>
  <si>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</si>
  <si>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</si>
  <si>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</si>
  <si>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</si>
  <si>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</si>
  <si>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</si>
  <si>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</si>
  <si>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</si>
  <si>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</si>
  <si>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</si>
  <si>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</si>
  <si>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</si>
  <si>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</si>
  <si>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</si>
  <si>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</si>
  <si>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</si>
  <si>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</si>
  <si>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</si>
  <si>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</si>
  <si>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</si>
  <si>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</si>
  <si>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</si>
  <si>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</si>
  <si>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</si>
  <si>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</si>
  <si>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</si>
  <si>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</si>
  <si>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</si>
  <si>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</si>
  <si>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</si>
  <si>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</si>
  <si>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</si>
  <si>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</si>
  <si>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</si>
  <si>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</si>
  <si>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</si>
  <si>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</si>
  <si>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</si>
  <si>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</si>
  <si>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</si>
  <si>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</si>
  <si>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</si>
  <si>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</si>
  <si>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</si>
  <si>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</si>
  <si>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</si>
  <si>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</si>
  <si>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</si>
  <si>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</si>
  <si>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</si>
  <si>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</si>
  <si>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</si>
  <si>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</si>
  <si>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</si>
  <si>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</si>
  <si>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</si>
  <si>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</si>
  <si>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</si>
  <si>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</si>
  <si>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</si>
  <si>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</si>
  <si>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</si>
  <si>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</si>
  <si>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</si>
  <si>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</si>
  <si>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</si>
  <si>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</si>
  <si>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</si>
  <si>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</si>
  <si>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</si>
  <si>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</si>
  <si>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</si>
  <si>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</si>
  <si>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</si>
  <si>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</si>
  <si>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</si>
  <si>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</si>
  <si>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</si>
  <si>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</si>
  <si>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</si>
  <si>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</si>
  <si>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</si>
  <si>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</si>
  <si>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</si>
  <si>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</si>
  <si>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</si>
  <si>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</si>
  <si>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</si>
  <si>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</si>
  <si>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</si>
  <si>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</si>
  <si>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</si>
  <si>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</si>
  <si>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</si>
  <si>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</si>
  <si>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</si>
  <si>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</si>
  <si>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</si>
  <si>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</si>
  <si>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</si>
  <si>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</si>
  <si>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</si>
  <si>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</si>
  <si>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</si>
  <si>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</si>
  <si>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</si>
  <si>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</si>
  <si>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</si>
  <si>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</si>
  <si>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</si>
  <si>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</si>
  <si>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</si>
  <si>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</si>
  <si>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</si>
  <si>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</si>
  <si>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</si>
  <si>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</si>
  <si>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</si>
  <si>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</si>
  <si>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</si>
  <si>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</si>
  <si>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</si>
  <si>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</si>
  <si>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</si>
  <si>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</si>
  <si>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</si>
  <si>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</si>
  <si>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</si>
  <si>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</si>
  <si>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</si>
  <si>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</si>
  <si>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</si>
  <si>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</si>
  <si>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</si>
  <si>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</si>
  <si>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</si>
  <si>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</si>
  <si>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</si>
  <si>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</si>
  <si>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</si>
  <si>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</si>
  <si>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</si>
  <si>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</si>
  <si>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</si>
  <si>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</si>
  <si>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</si>
  <si>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</si>
  <si>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</si>
  <si>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</si>
  <si>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</si>
  <si>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</si>
  <si>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</si>
  <si>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</si>
  <si>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</si>
  <si>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</si>
  <si>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</si>
  <si>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</si>
  <si>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</si>
  <si>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</si>
  <si>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</si>
  <si>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</si>
  <si>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</si>
  <si>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</si>
  <si>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</si>
  <si>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</si>
  <si>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</si>
  <si>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</si>
  <si>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</si>
  <si>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</si>
  <si>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</si>
  <si>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</si>
  <si>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</si>
  <si>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</si>
  <si>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</si>
  <si>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</si>
  <si>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</si>
  <si>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</si>
  <si>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</si>
  <si>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</si>
  <si>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</si>
  <si>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</si>
  <si>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</si>
  <si>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</si>
  <si>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</si>
  <si>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</si>
  <si>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</si>
  <si>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</si>
  <si>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</si>
  <si>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</si>
  <si>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</si>
  <si>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</si>
  <si>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</si>
  <si>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</si>
  <si>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</si>
  <si>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</si>
  <si>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</si>
  <si>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</si>
  <si>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</si>
  <si>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</si>
  <si>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</si>
  <si>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</si>
  <si>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</si>
  <si>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</si>
  <si>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</si>
  <si>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</si>
  <si>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</si>
  <si>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</si>
  <si>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</si>
  <si>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</si>
  <si>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</si>
  <si>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</si>
  <si>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</si>
  <si>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</si>
  <si>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</si>
  <si>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</si>
  <si>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</si>
  <si>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</si>
  <si>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</si>
  <si>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</si>
  <si>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</si>
  <si>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</si>
  <si>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</si>
  <si>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</si>
  <si>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</si>
  <si>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</si>
  <si>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</si>
  <si>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</si>
  <si>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</si>
  <si>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</si>
  <si>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</si>
  <si>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</si>
  <si>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</si>
  <si>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</si>
  <si>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</si>
  <si>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</si>
  <si>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</si>
  <si>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</si>
  <si>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</si>
  <si>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</si>
  <si>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</si>
  <si>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</si>
  <si>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</si>
  <si>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</si>
  <si>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</si>
  <si>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</si>
  <si>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</si>
  <si>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</si>
  <si>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</si>
  <si>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</si>
  <si>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</si>
  <si>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</si>
  <si>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</si>
  <si>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</si>
  <si>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</si>
  <si>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</si>
  <si>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</si>
  <si>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</si>
  <si>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</si>
  <si>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</si>
  <si>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</si>
  <si>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</si>
  <si>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</si>
  <si>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</si>
  <si>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</si>
  <si>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</si>
  <si>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</si>
  <si>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</si>
  <si>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</si>
  <si>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</si>
  <si>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</si>
  <si>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</si>
  <si>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</si>
  <si>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</si>
  <si>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</si>
  <si>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</si>
  <si>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</si>
  <si>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</si>
  <si>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</si>
  <si>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</si>
  <si>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</si>
  <si>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</si>
  <si>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</si>
  <si>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</si>
  <si>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</si>
  <si>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</si>
  <si>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</si>
  <si>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</si>
  <si>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</si>
  <si>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</si>
  <si>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</si>
  <si>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</si>
  <si>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</si>
  <si>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</si>
  <si>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</si>
  <si>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</si>
  <si>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</si>
  <si>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</si>
  <si>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</si>
  <si>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</si>
  <si>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</si>
  <si>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</si>
  <si>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</si>
  <si>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</si>
  <si>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</si>
  <si>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</si>
  <si>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</si>
  <si>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</si>
  <si>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</si>
  <si>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</si>
  <si>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</si>
  <si>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</si>
  <si>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</si>
  <si>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</si>
  <si>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</si>
  <si>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</si>
  <si>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</si>
  <si>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</si>
  <si>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</si>
  <si>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</si>
  <si>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</si>
  <si>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</si>
  <si>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</si>
  <si>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</si>
  <si>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</si>
  <si>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</si>
  <si>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</si>
  <si>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</si>
  <si>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</si>
  <si>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</si>
  <si>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</si>
  <si>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</si>
  <si>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</si>
  <si>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</si>
  <si>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</si>
  <si>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</si>
  <si>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</si>
  <si>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</si>
  <si>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</si>
  <si>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</si>
  <si>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</si>
  <si>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</si>
  <si>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</si>
  <si>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</si>
  <si>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</si>
  <si>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</si>
  <si>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</si>
  <si>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</si>
  <si>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</si>
  <si>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</si>
  <si>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</si>
  <si>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</si>
  <si>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</si>
  <si>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</si>
  <si>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</si>
  <si>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</si>
  <si>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</si>
  <si>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</si>
  <si>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</si>
  <si>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</si>
  <si>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</si>
  <si>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</si>
  <si>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</si>
  <si>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</si>
  <si>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</si>
  <si>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</si>
  <si>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</si>
  <si>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</si>
  <si>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</si>
  <si>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</si>
  <si>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</si>
  <si>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</si>
  <si>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</si>
  <si>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</si>
  <si>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</si>
  <si>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</si>
  <si>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</si>
  <si>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</si>
  <si>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</si>
  <si>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</si>
  <si>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</si>
  <si>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</si>
  <si>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</si>
  <si>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</si>
  <si>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</si>
  <si>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</si>
  <si>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</si>
  <si>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</si>
  <si>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</si>
  <si>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</si>
  <si>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</si>
  <si>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</si>
  <si>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</si>
  <si>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</si>
  <si>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</si>
  <si>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</si>
  <si>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</si>
  <si>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</si>
  <si>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</si>
  <si>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</si>
  <si>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</si>
  <si>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</si>
  <si>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</si>
  <si>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</si>
  <si>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</si>
  <si>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</si>
  <si>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</si>
  <si>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</si>
  <si>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</si>
  <si>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</si>
  <si>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</si>
  <si>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</si>
  <si>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</si>
  <si>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</si>
  <si>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</si>
  <si>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</si>
  <si>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</si>
  <si>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</si>
  <si>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</si>
  <si>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</si>
  <si>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</si>
  <si>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</si>
  <si>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</si>
  <si>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</si>
  <si>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</si>
  <si>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</si>
  <si>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</si>
  <si>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</si>
  <si>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</si>
  <si>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</si>
  <si>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</si>
  <si>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</si>
  <si>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</si>
  <si>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</si>
  <si>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</si>
  <si>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</si>
  <si>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</si>
  <si>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</si>
  <si>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</si>
  <si>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</si>
  <si>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</si>
  <si>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</si>
  <si>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</si>
  <si>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</si>
  <si>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</si>
  <si>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</si>
  <si>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</si>
  <si>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</si>
  <si>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</si>
  <si>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</si>
  <si>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</si>
  <si>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</si>
  <si>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</si>
  <si>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</si>
  <si>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</si>
  <si>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</si>
  <si>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</si>
  <si>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</si>
  <si>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</si>
  <si>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</si>
  <si>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</si>
  <si>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</si>
  <si>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</si>
  <si>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</si>
  <si>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</si>
  <si>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</si>
  <si>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</si>
  <si>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</si>
  <si>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</si>
  <si>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</si>
  <si>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</si>
  <si>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</si>
  <si>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</si>
  <si>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</si>
  <si>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</si>
  <si>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</si>
  <si>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</si>
  <si>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</si>
  <si>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</si>
  <si>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</si>
  <si>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</si>
  <si>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</si>
  <si>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</si>
  <si>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</si>
  <si>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</si>
  <si>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</si>
  <si>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</si>
  <si>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</si>
  <si>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</si>
  <si>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</si>
  <si>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</si>
  <si>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</si>
  <si>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</si>
  <si>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</si>
  <si>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</si>
  <si>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</si>
  <si>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</si>
  <si>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</si>
  <si>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</si>
  <si>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</si>
  <si>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</si>
  <si>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</si>
  <si>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</si>
  <si>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</si>
  <si>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</si>
  <si>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</si>
  <si>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</si>
  <si>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</si>
  <si>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</si>
  <si>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</si>
  <si>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</si>
  <si>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</si>
  <si>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</si>
  <si>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</si>
  <si>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</si>
  <si>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</si>
  <si>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</si>
  <si>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</si>
  <si>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</si>
  <si>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</si>
  <si>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</si>
  <si>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</si>
  <si>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</si>
  <si>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</si>
  <si>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</si>
  <si>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</si>
  <si>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</si>
  <si>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</si>
  <si>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</si>
  <si>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</si>
  <si>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</si>
  <si>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</si>
  <si>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</si>
  <si>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</si>
  <si>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</si>
  <si>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</si>
  <si>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</si>
  <si>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</si>
  <si>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</si>
  <si>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</si>
  <si>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</si>
  <si>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</si>
  <si>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</si>
  <si>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</si>
  <si>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</si>
  <si>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</si>
  <si>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</si>
  <si>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</si>
  <si>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</si>
  <si>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</si>
  <si>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</si>
  <si>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</si>
  <si>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</si>
  <si>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</si>
  <si>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</si>
  <si>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</si>
  <si>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</si>
  <si>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</si>
  <si>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</si>
  <si>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</si>
  <si>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</si>
  <si>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</si>
  <si>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</si>
  <si>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</si>
  <si>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</si>
  <si>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</si>
  <si>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</si>
  <si>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</si>
  <si>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</si>
  <si>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</si>
  <si>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</si>
  <si>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</si>
  <si>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</si>
  <si>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</si>
  <si>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</si>
  <si>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</si>
  <si>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</si>
  <si>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</si>
  <si>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</si>
  <si>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</si>
  <si>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</si>
  <si>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</si>
  <si>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</si>
  <si>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</si>
  <si>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</si>
  <si>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</si>
  <si>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</si>
  <si>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</si>
  <si>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</si>
  <si>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</si>
  <si>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</si>
  <si>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</si>
  <si>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</si>
  <si>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</si>
  <si>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</si>
  <si>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</si>
  <si>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</si>
  <si>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</si>
  <si>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</si>
  <si>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</si>
  <si>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</si>
  <si>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</si>
  <si>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</si>
  <si>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</si>
  <si>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</si>
  <si>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</si>
  <si>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</si>
  <si>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</si>
  <si>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</si>
  <si>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</si>
  <si>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</si>
  <si>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</si>
  <si>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</si>
  <si>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</si>
  <si>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</si>
  <si>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</si>
  <si>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</si>
  <si>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</si>
  <si>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</si>
  <si>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</si>
  <si>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</si>
  <si>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</si>
  <si>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</si>
  <si>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</si>
  <si>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</si>
  <si>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</si>
  <si>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</si>
  <si>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</si>
  <si>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</si>
  <si>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</si>
  <si>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</si>
  <si>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</si>
  <si>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</si>
  <si>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</si>
  <si>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</si>
  <si>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</si>
  <si>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</si>
  <si>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</si>
  <si>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</si>
  <si>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</si>
  <si>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</si>
  <si>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</si>
  <si>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</si>
  <si>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</si>
  <si>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</si>
  <si>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</si>
  <si>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</si>
  <si>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</si>
  <si>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</si>
  <si>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</si>
  <si>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</si>
  <si>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</si>
  <si>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</si>
  <si>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</si>
  <si>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</si>
  <si>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</si>
  <si>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</si>
  <si>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</si>
  <si>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</si>
  <si>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</si>
  <si>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</si>
  <si>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</si>
  <si>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</si>
  <si>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</si>
  <si>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</si>
  <si>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</si>
  <si>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</si>
  <si>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</si>
  <si>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</si>
  <si>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</si>
  <si>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</si>
  <si>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</si>
  <si>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</si>
  <si>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</si>
  <si>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</si>
  <si>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</si>
  <si>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</si>
  <si>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</si>
  <si>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</si>
  <si>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</si>
  <si>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</si>
  <si>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</si>
  <si>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</si>
  <si>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</si>
  <si>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</si>
  <si>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</si>
  <si>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</si>
  <si>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</si>
  <si>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</si>
  <si>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</si>
  <si>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</si>
  <si>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</si>
  <si>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</si>
  <si>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</si>
  <si>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</si>
  <si>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</si>
  <si>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</si>
  <si>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</si>
  <si>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</si>
  <si>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</si>
  <si>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</si>
  <si>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</si>
  <si>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</si>
  <si>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</si>
  <si>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</si>
  <si>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</si>
  <si>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</si>
  <si>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</si>
  <si>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</si>
  <si>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</si>
  <si>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</si>
  <si>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</si>
  <si>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</si>
  <si>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</si>
  <si>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</si>
  <si>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</si>
  <si>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</si>
  <si>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</si>
  <si>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</si>
  <si>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</si>
  <si>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</si>
  <si>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</si>
  <si>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</si>
  <si>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</si>
  <si>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</si>
  <si>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</si>
  <si>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</si>
  <si>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</si>
  <si>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</si>
  <si>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</si>
  <si>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</si>
  <si>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</si>
  <si>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</si>
  <si>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</si>
  <si>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</si>
  <si>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</si>
  <si>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</si>
  <si>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</si>
  <si>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</si>
  <si>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</si>
  <si>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</si>
  <si>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</si>
  <si>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</si>
  <si>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</si>
  <si>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</si>
  <si>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</si>
  <si>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</si>
  <si>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</si>
  <si>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</si>
  <si>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</si>
  <si>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</si>
  <si>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</si>
  <si>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</si>
  <si>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</si>
  <si>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</si>
  <si>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</si>
  <si>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</si>
  <si>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</si>
  <si>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</si>
  <si>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</si>
  <si>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</si>
  <si>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</si>
  <si>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</si>
  <si>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</si>
  <si>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</si>
  <si>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</si>
  <si>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</si>
  <si>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</si>
  <si>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</si>
  <si>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</si>
  <si>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</si>
  <si>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</si>
  <si>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</si>
  <si>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</si>
  <si>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</si>
  <si>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</si>
  <si>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</si>
  <si>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</si>
  <si>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</si>
  <si>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</si>
  <si>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</si>
  <si>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</si>
  <si>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</si>
  <si>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</si>
  <si>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</si>
  <si>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</si>
  <si>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</si>
  <si>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</si>
  <si>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</si>
  <si>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</si>
  <si>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</si>
  <si>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</si>
  <si>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</si>
  <si>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</si>
  <si>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</si>
  <si>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</si>
  <si>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</si>
  <si>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</si>
  <si>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</si>
  <si>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</si>
  <si>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</si>
  <si>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</si>
  <si>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</si>
  <si>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</si>
  <si>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</si>
  <si>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</si>
  <si>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</si>
  <si>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</si>
  <si>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</si>
  <si>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</si>
  <si>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</si>
  <si>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</si>
  <si>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</si>
  <si>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</si>
  <si>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</si>
  <si>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</si>
  <si>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</si>
  <si>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</si>
  <si>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</si>
  <si>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</si>
  <si>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</si>
  <si>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</si>
  <si>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</si>
  <si>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</si>
  <si>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</si>
  <si>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</si>
  <si>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</si>
  <si>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</si>
  <si>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</si>
  <si>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</si>
  <si>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</si>
  <si>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</si>
  <si>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</si>
  <si>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</si>
  <si>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</si>
  <si>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</si>
  <si>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</si>
  <si>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</si>
  <si>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</si>
  <si>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</si>
  <si>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</si>
  <si>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</si>
  <si>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</si>
  <si>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</si>
  <si>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</si>
  <si>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</si>
  <si>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</si>
  <si>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</si>
  <si>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</si>
  <si>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</si>
  <si>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</si>
  <si>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</si>
  <si>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</si>
  <si>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</si>
  <si>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</si>
  <si>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</si>
  <si>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</si>
  <si>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</si>
  <si>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</si>
  <si>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</si>
  <si>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</si>
  <si>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</si>
  <si>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</si>
  <si>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</si>
  <si>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</si>
  <si>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</si>
  <si>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</si>
  <si>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</si>
  <si>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</si>
  <si>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</si>
  <si>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</si>
  <si>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</si>
  <si>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</si>
  <si>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</si>
  <si>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</si>
  <si>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</si>
  <si>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</si>
  <si>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</si>
  <si>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</si>
  <si>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</si>
  <si>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</si>
  <si>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</si>
  <si>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</si>
  <si>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</si>
  <si>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</si>
  <si>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</si>
  <si>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</si>
  <si>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</si>
  <si>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</si>
  <si>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</si>
  <si>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</si>
  <si>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</si>
  <si>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</si>
  <si>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</si>
  <si>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</si>
  <si>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</si>
  <si>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</si>
  <si>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</si>
  <si>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</si>
  <si>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</si>
  <si>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</si>
  <si>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</si>
  <si>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</si>
  <si>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</si>
  <si>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</si>
  <si>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</si>
  <si>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</si>
  <si>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</si>
  <si>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</si>
  <si>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</si>
  <si>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</si>
  <si>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</si>
  <si>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</si>
  <si>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</si>
  <si>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</si>
  <si>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</si>
  <si>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</si>
  <si>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</si>
  <si>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</si>
  <si>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</si>
  <si>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</si>
  <si>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</si>
  <si>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</si>
  <si>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</si>
  <si>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</si>
  <si>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</si>
  <si>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</si>
  <si>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</si>
  <si>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</si>
  <si>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</si>
  <si>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</si>
  <si>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</si>
  <si>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</si>
  <si>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</si>
  <si>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</si>
  <si>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</si>
  <si>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</si>
  <si>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</si>
  <si>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</si>
  <si>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</si>
  <si>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</si>
  <si>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</si>
  <si>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</si>
  <si>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</si>
  <si>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</si>
  <si>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</si>
  <si>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</si>
  <si>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</si>
  <si>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</si>
  <si>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</si>
  <si>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</si>
  <si>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</si>
  <si>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</si>
  <si>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</si>
  <si>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</si>
  <si>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</si>
  <si>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</si>
  <si>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</si>
  <si>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</si>
  <si>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</si>
  <si>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</si>
  <si>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</si>
  <si>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</si>
  <si>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</si>
  <si>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</si>
  <si>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</si>
  <si>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</si>
  <si>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</si>
  <si>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</si>
  <si>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</si>
  <si>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</si>
  <si>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</si>
  <si>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</si>
  <si>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</si>
  <si>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</si>
  <si>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</si>
  <si>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</si>
  <si>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</si>
  <si>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</si>
  <si>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</si>
  <si>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</si>
  <si>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</si>
  <si>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</si>
  <si>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</si>
  <si>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</si>
  <si>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</si>
  <si>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</si>
  <si>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</si>
  <si>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</si>
  <si>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</si>
  <si>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</si>
  <si>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</si>
  <si>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</si>
  <si>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</si>
  <si>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</si>
  <si>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</si>
  <si>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</si>
  <si>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</si>
  <si>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</si>
  <si>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</si>
  <si>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</si>
  <si>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</si>
  <si>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</si>
  <si>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</si>
  <si>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</si>
  <si>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</si>
  <si>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</si>
  <si>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</si>
  <si>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</si>
  <si>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</si>
  <si>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</si>
  <si>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</si>
  <si>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</si>
  <si>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</si>
  <si>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</si>
  <si>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</si>
  <si>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</si>
  <si>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</si>
  <si>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</si>
  <si>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</si>
  <si>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</si>
  <si>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</si>
  <si>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</si>
  <si>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</si>
  <si>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</si>
  <si>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</si>
  <si>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</si>
  <si>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</si>
  <si>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</si>
  <si>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</si>
  <si>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</si>
  <si>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</si>
  <si>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</si>
  <si>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</si>
  <si>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</si>
  <si>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</si>
  <si>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</si>
  <si>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</si>
  <si>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</si>
  <si>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</si>
  <si>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</si>
  <si>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</si>
  <si>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</si>
  <si>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</si>
  <si>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</si>
  <si>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</si>
  <si>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</si>
  <si>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</si>
  <si>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</si>
  <si>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</si>
  <si>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</si>
  <si>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</si>
  <si>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</si>
  <si>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</si>
  <si>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</si>
  <si>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</si>
  <si>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</si>
  <si>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</si>
  <si>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</si>
  <si>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</si>
  <si>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</si>
  <si>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</si>
  <si>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</si>
  <si>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</si>
  <si>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</si>
  <si>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</si>
  <si>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</si>
  <si>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</si>
  <si>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</si>
  <si>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</si>
  <si>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</si>
  <si>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</si>
  <si>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</si>
  <si>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</si>
  <si>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</si>
  <si>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</si>
  <si>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</si>
  <si>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</si>
  <si>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</si>
  <si>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</si>
  <si>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</si>
  <si>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</si>
  <si>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</si>
  <si>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</si>
  <si>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</si>
  <si>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</si>
  <si>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</si>
  <si>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</si>
  <si>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</si>
  <si>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</si>
  <si>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</si>
  <si>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</si>
  <si>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</si>
  <si>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</si>
  <si>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</si>
  <si>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</si>
  <si>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</si>
  <si>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</si>
  <si>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</si>
  <si>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</si>
  <si>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</si>
  <si>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</si>
  <si>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</si>
  <si>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</si>
  <si>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</si>
  <si>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</si>
  <si>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</si>
  <si>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</si>
  <si>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</si>
  <si>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</si>
  <si>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</si>
  <si>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</si>
  <si>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</si>
  <si>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</si>
  <si>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</si>
  <si>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</si>
  <si>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</si>
  <si>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</si>
  <si>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</si>
  <si>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</si>
  <si>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</si>
  <si>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</si>
  <si>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</si>
  <si>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</si>
  <si>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</si>
  <si>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</si>
  <si>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</si>
  <si>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</si>
  <si>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</si>
  <si>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</si>
  <si>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</si>
  <si>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</si>
  <si>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</si>
  <si>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</si>
  <si>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</si>
  <si>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</si>
  <si>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</si>
  <si>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</si>
  <si>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</si>
  <si>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</si>
  <si>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</si>
  <si>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</si>
  <si>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</si>
  <si>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</si>
  <si>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</si>
  <si>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</si>
  <si>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</si>
  <si>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</si>
  <si>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</si>
  <si>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</si>
  <si>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</si>
  <si>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</si>
  <si>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</si>
  <si>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</si>
  <si>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</si>
  <si>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</si>
  <si>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</si>
  <si>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</si>
  <si>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</si>
  <si>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</si>
  <si>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</si>
  <si>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</si>
  <si>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</si>
  <si>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</si>
  <si>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</si>
  <si>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</si>
  <si>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</si>
  <si>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</si>
  <si>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</si>
  <si>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</si>
  <si>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</si>
  <si>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</si>
  <si>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</si>
  <si>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</si>
  <si>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</si>
  <si>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</si>
  <si>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</si>
  <si>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</si>
  <si>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</si>
  <si>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</si>
  <si>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</si>
  <si>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</si>
  <si>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</si>
  <si>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</si>
  <si>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</si>
  <si>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</si>
  <si>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</si>
  <si>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</si>
  <si>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</si>
  <si>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</si>
  <si>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</si>
  <si>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</si>
  <si>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</si>
  <si>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</si>
  <si>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</si>
  <si>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</si>
  <si>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</si>
  <si>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</si>
  <si>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</si>
  <si>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</si>
  <si>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</si>
  <si>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</si>
  <si>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</si>
  <si>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</si>
  <si>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</si>
  <si>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</si>
  <si>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</si>
  <si>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</si>
  <si>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</si>
  <si>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</si>
  <si>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</si>
  <si>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</si>
  <si>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</si>
  <si>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</si>
  <si>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</si>
  <si>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</si>
  <si>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</si>
  <si>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</si>
  <si>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</si>
  <si>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</si>
  <si>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</si>
  <si>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</si>
  <si>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</si>
  <si>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</si>
  <si>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</si>
  <si>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</si>
  <si>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</si>
  <si>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</si>
  <si>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</si>
  <si>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</si>
  <si>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</si>
  <si>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</si>
  <si>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</si>
  <si>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</si>
  <si>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</si>
  <si>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</si>
  <si>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</si>
  <si>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</si>
  <si>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</si>
  <si>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</si>
  <si>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</si>
  <si>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</si>
  <si>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</si>
  <si>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</si>
  <si>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</si>
  <si>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</si>
  <si>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</si>
  <si>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</si>
  <si>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</si>
  <si>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</si>
  <si>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</si>
  <si>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</si>
  <si>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</si>
  <si>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</si>
  <si>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</si>
  <si>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</si>
  <si>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</si>
  <si>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</si>
  <si>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</si>
  <si>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</si>
  <si>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</si>
  <si>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</si>
  <si>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</si>
  <si>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</si>
  <si>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</si>
  <si>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</si>
  <si>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</si>
  <si>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</si>
  <si>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</si>
  <si>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</si>
  <si>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</si>
  <si>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</si>
  <si>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</si>
  <si>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</si>
  <si>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</si>
  <si>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</si>
  <si>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</si>
  <si>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</si>
  <si>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</si>
  <si>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</si>
  <si>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</si>
  <si>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</si>
  <si>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</si>
  <si>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</si>
  <si>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</si>
  <si>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</si>
  <si>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</si>
  <si>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</si>
  <si>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</si>
  <si>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</si>
  <si>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</si>
  <si>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</si>
  <si>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</si>
  <si>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</si>
  <si>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</si>
  <si>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</si>
  <si>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</si>
  <si>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</si>
  <si>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</si>
  <si>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</si>
  <si>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</si>
  <si>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</si>
  <si>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</si>
  <si>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</si>
  <si>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</si>
  <si>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</si>
  <si>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</si>
  <si>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</si>
  <si>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</si>
  <si>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</si>
  <si>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</si>
  <si>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</si>
  <si>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</si>
  <si>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</si>
  <si>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</si>
  <si>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</si>
  <si>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</si>
  <si>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</si>
  <si>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</si>
  <si>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</si>
  <si>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</si>
  <si>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</si>
  <si>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</si>
  <si>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</si>
  <si>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</si>
  <si>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</si>
  <si>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</si>
  <si>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</si>
  <si>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</si>
  <si>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</si>
  <si>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</si>
  <si>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</si>
  <si>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</si>
  <si>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</si>
  <si>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</si>
  <si>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</si>
  <si>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</si>
  <si>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</si>
  <si>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</si>
  <si>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</si>
  <si>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</si>
  <si>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</si>
  <si>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</si>
  <si>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</si>
  <si>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</si>
  <si>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</si>
  <si>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</si>
  <si>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</si>
  <si>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</si>
  <si>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</si>
  <si>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</si>
  <si>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</si>
  <si>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</si>
  <si>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</si>
  <si>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</si>
  <si>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</si>
  <si>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</si>
  <si>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</si>
  <si>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</si>
  <si>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</si>
  <si>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</si>
  <si>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</si>
  <si>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</si>
  <si>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</si>
  <si>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</si>
  <si>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</si>
  <si>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</si>
  <si>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</si>
  <si>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</si>
  <si>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</si>
  <si>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</si>
  <si>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</si>
  <si>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</si>
  <si>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</si>
  <si>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</si>
  <si>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</si>
  <si>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</si>
  <si>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</si>
  <si>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</si>
  <si>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</si>
  <si>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</si>
  <si>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</si>
  <si>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</si>
  <si>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</si>
  <si>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</si>
  <si>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</si>
  <si>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</si>
  <si>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</si>
  <si>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</si>
  <si>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</si>
  <si>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</si>
  <si>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</si>
  <si>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</si>
  <si>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</si>
  <si>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</si>
  <si>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</si>
  <si>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</si>
  <si>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</si>
  <si>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</si>
  <si>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</si>
  <si>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</si>
  <si>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</si>
  <si>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</si>
  <si>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</si>
  <si>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</si>
  <si>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</si>
  <si>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</si>
  <si>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</si>
  <si>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</si>
  <si>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</si>
  <si>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</si>
  <si>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</si>
  <si>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</si>
  <si>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</si>
  <si>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</si>
  <si>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</si>
  <si>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</si>
  <si>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</si>
  <si>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</si>
  <si>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</si>
  <si>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</si>
  <si>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</si>
  <si>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</si>
  <si>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</si>
  <si>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</si>
  <si>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</si>
  <si>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</si>
  <si>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</si>
  <si>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</si>
  <si>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</si>
  <si>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</si>
  <si>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</si>
  <si>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</si>
  <si>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</si>
  <si>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</si>
  <si>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</si>
  <si>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</si>
  <si>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</si>
  <si>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</si>
  <si>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</si>
  <si>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</si>
  <si>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</si>
  <si>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</si>
  <si>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</si>
  <si>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</si>
  <si>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</si>
  <si>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</si>
  <si>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</si>
  <si>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</si>
  <si>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</si>
  <si>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</si>
  <si>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</si>
  <si>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</si>
  <si>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</si>
  <si>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</si>
  <si>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</si>
  <si>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</si>
  <si>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</si>
  <si>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</si>
  <si>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</si>
  <si>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</si>
  <si>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</si>
  <si>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</si>
  <si>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</si>
  <si>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</si>
  <si>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</si>
  <si>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</si>
  <si>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</si>
  <si>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</si>
  <si>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</si>
  <si>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</si>
  <si>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</si>
  <si>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</si>
  <si>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</si>
  <si>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</si>
  <si>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</si>
  <si>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</si>
  <si>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</si>
  <si>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</si>
  <si>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</si>
  <si>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</si>
  <si>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</si>
  <si>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</si>
  <si>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</si>
  <si>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</si>
  <si>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</si>
  <si>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</si>
  <si>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</si>
  <si>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</si>
  <si>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</si>
  <si>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</si>
  <si>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</si>
  <si>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</si>
  <si>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</si>
  <si>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</si>
  <si>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</si>
  <si>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</si>
  <si>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</si>
  <si>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</si>
  <si>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</si>
  <si>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</si>
  <si>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</si>
  <si>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</si>
  <si>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</si>
  <si>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</si>
  <si>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</si>
  <si>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</si>
  <si>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</si>
  <si>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</si>
  <si>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</si>
  <si>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</si>
  <si>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</si>
  <si>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</si>
  <si>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</si>
  <si>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</si>
  <si>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</si>
  <si>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</si>
  <si>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</si>
  <si>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</si>
  <si>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</si>
  <si>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</si>
  <si>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</si>
  <si>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</si>
  <si>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</si>
  <si>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</si>
  <si>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</si>
  <si>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</si>
  <si>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</si>
  <si>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</si>
  <si>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</si>
  <si>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</si>
  <si>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</si>
  <si>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</si>
  <si>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</si>
  <si>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</si>
  <si>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</si>
  <si>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</si>
  <si>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</si>
  <si>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</si>
  <si>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</si>
  <si>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</si>
  <si>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</si>
  <si>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</si>
  <si>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</si>
  <si>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</si>
  <si>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</si>
  <si>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</si>
  <si>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</si>
  <si>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</si>
  <si>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</si>
  <si>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</si>
  <si>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</si>
  <si>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</si>
  <si>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</si>
  <si>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</si>
  <si>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</si>
  <si>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</si>
  <si>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</si>
  <si>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</si>
  <si>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</si>
  <si>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</si>
  <si>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</si>
  <si>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</si>
  <si>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</si>
  <si>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</si>
  <si>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</si>
  <si>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</si>
  <si>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</si>
  <si>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</si>
  <si>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</si>
  <si>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</si>
  <si>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</si>
  <si>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</si>
  <si>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</si>
  <si>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</si>
  <si>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</si>
  <si>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</si>
  <si>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</si>
  <si>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</si>
  <si>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</si>
  <si>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</si>
  <si>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</si>
  <si>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</si>
  <si>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</si>
  <si>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</si>
  <si>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</si>
  <si>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</si>
  <si>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</si>
  <si>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</si>
  <si>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</si>
  <si>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</si>
  <si>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</si>
  <si>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</si>
  <si>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</si>
  <si>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</si>
  <si>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</si>
  <si>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</si>
  <si>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</si>
  <si>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</si>
  <si>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</si>
  <si>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</si>
  <si>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</si>
  <si>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</si>
  <si>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</si>
  <si>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</si>
  <si>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</si>
  <si>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</si>
  <si>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</si>
  <si>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</si>
  <si>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</si>
  <si>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</si>
  <si>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</si>
  <si>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</si>
  <si>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</si>
  <si>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</si>
  <si>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</si>
  <si>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</si>
  <si>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</si>
  <si>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</si>
  <si>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</si>
  <si>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</si>
  <si>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</si>
  <si>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</si>
  <si>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</si>
  <si>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</si>
  <si>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</si>
  <si>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</si>
  <si>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</si>
  <si>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</si>
  <si>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</si>
  <si>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</si>
  <si>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</si>
  <si>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</si>
  <si>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</si>
  <si>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</si>
  <si>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</si>
  <si>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</si>
  <si>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</si>
  <si>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</si>
  <si>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</si>
  <si>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</si>
  <si>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</si>
  <si>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</si>
  <si>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</si>
  <si>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</si>
  <si>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</si>
  <si>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</si>
  <si>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</si>
  <si>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</si>
  <si>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</si>
  <si>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</si>
  <si>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</si>
  <si>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</si>
  <si>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</si>
  <si>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</si>
  <si>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</si>
  <si>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</si>
  <si>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</si>
  <si>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</si>
  <si>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</si>
  <si>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</si>
  <si>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</si>
  <si>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</si>
  <si>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</si>
  <si>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</si>
  <si>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</si>
  <si>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</si>
  <si>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</si>
  <si>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</si>
  <si>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</si>
  <si>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</si>
  <si>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</si>
  <si>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</si>
  <si>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</si>
  <si>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</si>
  <si>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</si>
  <si>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</si>
  <si>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</si>
  <si>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</si>
  <si>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</si>
  <si>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</si>
  <si>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</si>
  <si>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</si>
  <si>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</si>
  <si>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</si>
  <si>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</si>
  <si>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</si>
  <si>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</si>
  <si>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</si>
  <si>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</si>
  <si>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</si>
  <si>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</si>
  <si>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</si>
  <si>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</si>
  <si>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</si>
  <si>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</si>
  <si>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</si>
  <si>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</si>
  <si>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</si>
  <si>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</si>
  <si>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</si>
  <si>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</si>
  <si>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</si>
  <si>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</si>
  <si>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</si>
  <si>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</si>
  <si>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</si>
  <si>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</si>
  <si>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</si>
  <si>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</si>
  <si>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</si>
  <si>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</si>
  <si>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</si>
  <si>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</si>
  <si>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</si>
  <si>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</si>
  <si>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</si>
  <si>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</si>
  <si>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</si>
  <si>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</si>
  <si>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</si>
  <si>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</si>
  <si>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</si>
  <si>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</si>
  <si>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</si>
  <si>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</si>
  <si>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</si>
  <si>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</si>
  <si>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</si>
  <si>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</si>
  <si>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</si>
  <si>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</si>
  <si>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</si>
  <si>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</si>
  <si>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</si>
  <si>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</si>
  <si>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</si>
  <si>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</si>
  <si>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</si>
  <si>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</si>
  <si>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</si>
  <si>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</si>
  <si>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</si>
  <si>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</si>
  <si>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</si>
  <si>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</si>
  <si>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</si>
  <si>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</si>
  <si>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</si>
  <si>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</si>
  <si>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</si>
  <si>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</si>
  <si>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</si>
  <si>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</si>
  <si>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</si>
  <si>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</si>
  <si>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</si>
  <si>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</si>
  <si>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</si>
  <si>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</si>
  <si>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</si>
  <si>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</si>
  <si>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</si>
  <si>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</si>
  <si>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</si>
  <si>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</si>
  <si>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</si>
  <si>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</si>
  <si>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</si>
  <si>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</si>
  <si>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</si>
  <si>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</si>
  <si>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</si>
  <si>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</si>
  <si>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</si>
  <si>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</si>
  <si>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</si>
  <si>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</si>
  <si>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</si>
  <si>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</si>
  <si>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</si>
  <si>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</si>
  <si>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</si>
  <si>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</si>
  <si>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</si>
  <si>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</si>
  <si>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</si>
  <si>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</si>
  <si>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</si>
  <si>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</si>
  <si>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</si>
  <si>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</si>
  <si>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</si>
  <si>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</si>
  <si>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</si>
  <si>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</si>
  <si>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</si>
  <si>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</si>
  <si>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</si>
  <si>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</si>
  <si>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</si>
  <si>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</si>
  <si>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</si>
  <si>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</si>
  <si>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</si>
  <si>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</si>
  <si>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</si>
  <si>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</si>
  <si>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</si>
  <si>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</si>
  <si>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</si>
  <si>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</si>
  <si>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</si>
  <si>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</si>
  <si>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</si>
  <si>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</si>
  <si>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</si>
  <si>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</si>
  <si>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</si>
  <si>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</si>
  <si>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</si>
  <si>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</si>
  <si>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</si>
  <si>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</si>
  <si>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</si>
  <si>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</si>
  <si>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</si>
  <si>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</si>
  <si>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</si>
  <si>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</si>
  <si>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</si>
  <si>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</si>
  <si>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</si>
  <si>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</si>
  <si>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</si>
  <si>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</si>
  <si>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</si>
  <si>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</si>
  <si>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</si>
  <si>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</si>
  <si>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</si>
  <si>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</si>
  <si>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</si>
  <si>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</si>
  <si>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</si>
  <si>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</si>
  <si>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</si>
  <si>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</si>
  <si>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</si>
  <si>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</si>
  <si>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</si>
  <si>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</si>
  <si>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</si>
  <si>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</si>
  <si>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</si>
  <si>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</si>
  <si>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</si>
  <si>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</si>
  <si>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</si>
  <si>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</si>
  <si>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</si>
  <si>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</si>
  <si>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</si>
  <si>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</si>
  <si>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</si>
  <si>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</si>
  <si>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</si>
  <si>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</si>
  <si>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</si>
  <si>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</si>
  <si>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</si>
  <si>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</si>
  <si>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</si>
  <si>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</si>
  <si>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</si>
  <si>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</si>
  <si>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</si>
  <si>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</si>
  <si>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</si>
  <si>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</si>
  <si>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</si>
  <si>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</si>
  <si>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</si>
  <si>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</si>
  <si>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</si>
  <si>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</si>
  <si>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</si>
  <si>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</si>
  <si>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</si>
  <si>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</si>
  <si>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</si>
  <si>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</si>
  <si>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</si>
  <si>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</si>
  <si>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</si>
  <si>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</si>
  <si>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</si>
  <si>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</si>
  <si>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</si>
  <si>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</si>
  <si>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</si>
  <si>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</si>
  <si>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</si>
  <si>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</si>
  <si>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</si>
  <si>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</si>
  <si>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</si>
  <si>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</si>
  <si>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</si>
  <si>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</si>
  <si>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</si>
  <si>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</si>
  <si>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</si>
  <si>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</si>
  <si>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</si>
  <si>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</si>
  <si>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</si>
  <si>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</si>
  <si>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</si>
  <si>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</si>
  <si>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</si>
  <si>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</si>
  <si>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</si>
  <si>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</si>
  <si>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</si>
  <si>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</si>
  <si>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</si>
  <si>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</si>
  <si>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</si>
  <si>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</si>
  <si>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</si>
  <si>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</si>
  <si>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</si>
  <si>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</si>
  <si>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</si>
  <si>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</si>
  <si>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</si>
  <si>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</si>
  <si>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</si>
  <si>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</si>
  <si>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</si>
  <si>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</si>
  <si>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</si>
  <si>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</si>
  <si>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</si>
  <si>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</si>
  <si>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</si>
  <si>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</si>
  <si>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</si>
  <si>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</si>
  <si>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</si>
  <si>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</si>
  <si>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</si>
  <si>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</si>
  <si>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</si>
  <si>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</si>
  <si>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</si>
  <si>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</si>
  <si>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</si>
  <si>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</si>
  <si>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</si>
  <si>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</si>
  <si>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</si>
  <si>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</si>
  <si>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</si>
  <si>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</si>
  <si>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</si>
  <si>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</si>
  <si>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</si>
  <si>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</si>
  <si>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</si>
  <si>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</si>
  <si>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</si>
  <si>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</si>
  <si>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</si>
  <si>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</si>
  <si>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</si>
  <si>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</si>
  <si>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</si>
  <si>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</si>
  <si>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</si>
  <si>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</si>
  <si>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</si>
  <si>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</si>
  <si>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</si>
  <si>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</si>
  <si>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</si>
  <si>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</si>
  <si>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</si>
  <si>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</si>
  <si>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</si>
  <si>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</si>
  <si>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</si>
  <si>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</si>
  <si>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</si>
  <si>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</si>
  <si>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</si>
  <si>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</si>
  <si>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</si>
  <si>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</si>
  <si>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</si>
  <si>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</si>
  <si>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</si>
  <si>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</si>
  <si>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</si>
  <si>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</si>
  <si>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</si>
  <si>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</si>
  <si>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</si>
  <si>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</si>
  <si>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</si>
  <si>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</si>
  <si>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</si>
  <si>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</si>
  <si>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</si>
  <si>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</si>
  <si>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</si>
  <si>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</si>
  <si>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</si>
  <si>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</si>
  <si>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</si>
  <si>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</si>
  <si>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</si>
  <si>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</si>
  <si>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</si>
  <si>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</si>
  <si>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</si>
  <si>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</si>
  <si>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</si>
  <si>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</si>
  <si>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</si>
  <si>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</si>
  <si>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</si>
  <si>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</si>
  <si>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</si>
  <si>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</si>
  <si>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</si>
  <si>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</si>
  <si>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</si>
  <si>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</si>
  <si>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</si>
  <si>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</si>
  <si>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</si>
  <si>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</si>
  <si>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</si>
  <si>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</si>
  <si>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</si>
  <si>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</si>
  <si>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</si>
  <si>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</si>
  <si>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</si>
  <si>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</si>
  <si>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</si>
  <si>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</si>
  <si>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</si>
  <si>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</si>
  <si>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</si>
  <si>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</si>
  <si>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</si>
  <si>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</si>
  <si>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</si>
  <si>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</si>
  <si>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</si>
  <si>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</si>
  <si>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</si>
  <si>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</si>
  <si>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</si>
  <si>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</si>
  <si>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</si>
  <si>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</si>
  <si>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</si>
  <si>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</si>
  <si>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</si>
  <si>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</si>
  <si>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</si>
  <si>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</si>
  <si>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</si>
  <si>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</si>
  <si>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</si>
  <si>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</si>
  <si>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</si>
  <si>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</si>
  <si>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</si>
  <si>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</si>
  <si>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</si>
  <si>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</si>
  <si>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</si>
  <si>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</si>
  <si>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</si>
  <si>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</si>
  <si>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</si>
  <si>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</si>
  <si>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</si>
  <si>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</si>
  <si>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</si>
  <si>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</si>
  <si>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</si>
  <si>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</si>
  <si>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</si>
  <si>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</si>
  <si>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</si>
  <si>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</si>
  <si>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</si>
  <si>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</si>
  <si>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</si>
  <si>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</si>
  <si>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</si>
  <si>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</si>
  <si>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</si>
  <si>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</si>
  <si>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</si>
  <si>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</si>
  <si>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</si>
  <si>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</si>
  <si>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</si>
  <si>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</si>
  <si>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</si>
  <si>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</si>
  <si>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</si>
  <si>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</si>
  <si>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</si>
  <si>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</si>
  <si>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</si>
  <si>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</si>
  <si>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</si>
  <si>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</si>
  <si>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</si>
  <si>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</si>
  <si>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</si>
  <si>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</si>
  <si>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</si>
  <si>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</si>
  <si>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</si>
  <si>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</si>
  <si>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</si>
  <si>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</si>
  <si>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</si>
  <si>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</si>
  <si>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</si>
  <si>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</si>
  <si>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</si>
  <si>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</si>
  <si>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</si>
  <si>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</si>
  <si>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</si>
  <si>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</si>
  <si>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</si>
  <si>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</si>
  <si>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</si>
  <si>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</si>
  <si>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</si>
  <si>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</si>
  <si>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</si>
  <si>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</si>
  <si>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</si>
  <si>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</si>
  <si>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</si>
  <si>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</si>
  <si>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</si>
  <si>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</si>
  <si>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</si>
  <si>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</si>
  <si>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</si>
  <si>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</si>
  <si>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</si>
  <si>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</si>
  <si>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</si>
  <si>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</si>
  <si>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</si>
  <si>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</si>
  <si>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</si>
  <si>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</si>
  <si>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</si>
  <si>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</si>
  <si>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</si>
  <si>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</si>
  <si>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</si>
  <si>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</si>
  <si>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</si>
  <si>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</si>
  <si>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</si>
  <si>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</si>
  <si>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</si>
  <si>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</si>
  <si>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</si>
  <si>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</si>
  <si>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</si>
  <si>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</si>
  <si>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</si>
  <si>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</si>
  <si>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</si>
  <si>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</si>
  <si>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</si>
  <si>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</si>
  <si>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</si>
  <si>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</si>
  <si>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</si>
  <si>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</si>
  <si>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</si>
  <si>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</si>
  <si>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</si>
  <si>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</si>
  <si>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</si>
  <si>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</si>
  <si>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</si>
  <si>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</si>
  <si>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</si>
  <si>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</si>
  <si>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</si>
  <si>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</si>
  <si>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</si>
  <si>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</si>
  <si>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</si>
  <si>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</si>
  <si>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</si>
  <si>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</si>
  <si>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</si>
  <si>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</si>
  <si>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</si>
  <si>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</si>
  <si>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</si>
  <si>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</si>
  <si>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</si>
  <si>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</si>
  <si>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</si>
  <si>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</si>
  <si>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</si>
  <si>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</si>
  <si>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</si>
  <si>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</si>
  <si>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</si>
  <si>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</si>
  <si>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</si>
  <si>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</si>
  <si>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</si>
  <si>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</si>
  <si>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</si>
  <si>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</si>
  <si>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</si>
  <si>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</si>
  <si>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</si>
  <si>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</si>
  <si>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</si>
  <si>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</si>
  <si>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</si>
  <si>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</si>
  <si>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</si>
  <si>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</si>
  <si>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</si>
  <si>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</si>
  <si>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</si>
  <si>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</si>
  <si>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</si>
  <si>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</si>
  <si>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</si>
  <si>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</si>
  <si>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</si>
  <si>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</si>
  <si>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</si>
  <si>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</si>
  <si>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</si>
  <si>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</si>
  <si>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</si>
  <si>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</si>
  <si>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</si>
  <si>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</si>
  <si>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</si>
  <si>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</si>
  <si>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</si>
  <si>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</si>
  <si>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</si>
  <si>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</si>
  <si>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</si>
  <si>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</si>
  <si>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</si>
  <si>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</si>
  <si>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</si>
  <si>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</si>
  <si>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</si>
  <si>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</si>
  <si>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</si>
  <si>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</si>
  <si>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</si>
  <si>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</si>
  <si>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</si>
  <si>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</si>
  <si>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</si>
  <si>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</si>
  <si>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</si>
  <si>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</si>
  <si>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</si>
  <si>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</si>
  <si>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</si>
  <si>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</si>
  <si>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</si>
  <si>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</si>
  <si>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</si>
  <si>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</si>
  <si>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</si>
  <si>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</si>
  <si>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</si>
  <si>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</si>
  <si>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</si>
  <si>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</si>
  <si>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</si>
  <si>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</si>
  <si>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</si>
  <si>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</si>
  <si>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</si>
  <si>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</si>
  <si>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</si>
  <si>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</si>
  <si>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</si>
  <si>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</si>
  <si>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</si>
  <si>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</si>
  <si>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</si>
  <si>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</si>
  <si>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</si>
  <si>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</si>
  <si>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</si>
  <si>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</si>
  <si>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</si>
  <si>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</si>
  <si>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</si>
  <si>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</si>
  <si>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</si>
  <si>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</si>
  <si>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</si>
  <si>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</si>
  <si>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</si>
  <si>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</si>
  <si>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</si>
  <si>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</si>
  <si>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</si>
  <si>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</si>
  <si>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</si>
  <si>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</si>
  <si>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</si>
  <si>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</si>
  <si>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</si>
  <si>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</si>
  <si>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</si>
  <si>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</si>
  <si>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</si>
  <si>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</si>
  <si>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</si>
  <si>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</si>
  <si>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</si>
  <si>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</si>
  <si>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</si>
  <si>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</si>
  <si>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</si>
  <si>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</si>
  <si>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</si>
  <si>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</si>
  <si>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</si>
  <si>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</si>
  <si>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</si>
  <si>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</si>
  <si>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</si>
  <si>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</si>
  <si>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</si>
  <si>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</si>
  <si>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</si>
  <si>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</si>
  <si>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</si>
  <si>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</si>
  <si>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</si>
  <si>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</si>
  <si>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</si>
  <si>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</si>
  <si>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</si>
  <si>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</si>
  <si>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</si>
  <si>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</si>
  <si>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</si>
  <si>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</si>
  <si>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</si>
  <si>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</si>
  <si>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</si>
  <si>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</si>
  <si>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</si>
  <si>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</si>
  <si>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</si>
  <si>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</si>
  <si>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</si>
  <si>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</si>
  <si>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</si>
  <si>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</si>
  <si>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</si>
  <si>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</si>
  <si>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</si>
  <si>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</si>
  <si>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</si>
  <si>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</si>
  <si>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</si>
  <si>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</si>
  <si>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</si>
  <si>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</si>
  <si>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</si>
  <si>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</si>
  <si>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</si>
  <si>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</si>
  <si>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</si>
  <si>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</si>
  <si>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</si>
  <si>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</si>
  <si>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</si>
  <si>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</si>
  <si>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</si>
  <si>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</si>
  <si>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</si>
  <si>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</si>
  <si>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</si>
  <si>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</si>
  <si>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</si>
  <si>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</si>
  <si>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</si>
  <si>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</si>
  <si>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</si>
  <si>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</si>
  <si>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</si>
  <si>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</si>
  <si>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</si>
  <si>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</si>
  <si>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</si>
  <si>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</si>
  <si>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</si>
  <si>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</si>
  <si>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</si>
  <si>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</si>
  <si>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</si>
  <si>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</si>
  <si>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</si>
  <si>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</si>
  <si>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</si>
  <si>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</si>
  <si>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</si>
  <si>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</si>
  <si>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</si>
  <si>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</si>
  <si>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</si>
  <si>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</si>
  <si>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</si>
  <si>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</si>
  <si>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</si>
  <si>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</si>
  <si>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</si>
  <si>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</si>
  <si>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</si>
  <si>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</si>
  <si>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</si>
  <si>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</si>
  <si>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</si>
  <si>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</si>
  <si>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</si>
  <si>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</si>
  <si>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</si>
  <si>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</si>
  <si>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</si>
  <si>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</si>
  <si>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</si>
  <si>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</si>
  <si>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</si>
  <si>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</si>
  <si>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</si>
  <si>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</si>
  <si>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</si>
  <si>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</si>
  <si>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</si>
  <si>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</si>
  <si>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</si>
  <si>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</si>
  <si>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</si>
  <si>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</si>
  <si>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</si>
  <si>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</si>
  <si>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</si>
  <si>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</si>
  <si>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</si>
  <si>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</si>
  <si>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</si>
  <si>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</si>
  <si>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</si>
  <si>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</si>
  <si>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</si>
  <si>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</si>
  <si>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</si>
  <si>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</si>
  <si>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</si>
  <si>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</si>
  <si>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</si>
  <si>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</si>
  <si>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</si>
  <si>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</si>
  <si>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</si>
  <si>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</si>
  <si>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</si>
  <si>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</si>
  <si>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</si>
  <si>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</si>
  <si>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</si>
  <si>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</si>
  <si>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</si>
  <si>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</si>
  <si>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</si>
  <si>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</si>
  <si>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</si>
  <si>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</si>
  <si>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</si>
  <si>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</si>
  <si>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</si>
  <si>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</si>
  <si>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</si>
  <si>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</si>
  <si>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</si>
  <si>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</si>
  <si>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</si>
  <si>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</si>
  <si>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</si>
  <si>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</si>
  <si>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</si>
  <si>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</si>
  <si>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</si>
  <si>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</si>
  <si>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</si>
  <si>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</si>
  <si>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</si>
  <si>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</si>
  <si>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</si>
  <si>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</si>
  <si>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</si>
  <si>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</si>
  <si>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</si>
  <si>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</si>
  <si>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</si>
  <si>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</si>
  <si>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</si>
  <si>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</si>
  <si>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</si>
  <si>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</si>
  <si>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</si>
  <si>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</si>
  <si>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</si>
  <si>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</si>
  <si>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</si>
  <si>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</si>
  <si>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</si>
  <si>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</si>
  <si>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</si>
  <si>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</si>
  <si>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</si>
  <si>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</si>
  <si>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</si>
  <si>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</si>
  <si>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</si>
  <si>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</si>
  <si>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</si>
  <si>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</si>
  <si>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</si>
  <si>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</si>
  <si>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</si>
  <si>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</si>
  <si>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</si>
  <si>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</si>
  <si>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</si>
  <si>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</si>
  <si>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</si>
  <si>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</si>
  <si>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</si>
  <si>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</si>
  <si>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</si>
  <si>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</si>
  <si>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</si>
  <si>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</si>
  <si>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</si>
  <si>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</si>
  <si>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</si>
  <si>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</si>
  <si>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</si>
  <si>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</si>
  <si>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</si>
  <si>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</si>
  <si>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</si>
  <si>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</si>
  <si>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</si>
  <si>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</si>
  <si>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</si>
  <si>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</si>
  <si>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</si>
  <si>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</si>
  <si>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</si>
  <si>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</si>
  <si>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</si>
  <si>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</si>
  <si>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</si>
  <si>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</si>
  <si>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</si>
  <si>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</si>
  <si>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</si>
  <si>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</si>
  <si>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</si>
  <si>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</si>
  <si>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</si>
  <si>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</si>
  <si>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</si>
  <si>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</si>
  <si>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</si>
  <si>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</si>
  <si>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</si>
  <si>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</si>
  <si>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</si>
  <si>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</si>
  <si>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</si>
  <si>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</si>
  <si>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</si>
  <si>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</si>
  <si>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</si>
  <si>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</si>
  <si>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</si>
  <si>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</si>
  <si>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</si>
  <si>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</si>
  <si>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</si>
  <si>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</si>
  <si>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</si>
  <si>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</si>
  <si>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</si>
  <si>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</si>
  <si>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</si>
  <si>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</si>
  <si>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</si>
  <si>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</si>
  <si>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</si>
  <si>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</si>
  <si>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</si>
  <si>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</si>
  <si>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</si>
  <si>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</si>
  <si>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</si>
  <si>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</si>
  <si>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</si>
  <si>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</si>
  <si>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</si>
  <si>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</si>
  <si>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</si>
  <si>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</si>
  <si>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</si>
  <si>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</si>
  <si>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</si>
  <si>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</si>
  <si>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</si>
  <si>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</si>
  <si>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</si>
  <si>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</si>
  <si>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</si>
  <si>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</si>
  <si>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</si>
  <si>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</si>
  <si>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</si>
  <si>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</si>
  <si>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</si>
  <si>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</si>
  <si>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</si>
  <si>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</si>
  <si>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</si>
  <si>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</si>
  <si>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</si>
  <si>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</si>
  <si>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</si>
  <si>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</si>
  <si>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</si>
  <si>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</si>
  <si>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</si>
  <si>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</si>
  <si>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</si>
  <si>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</si>
  <si>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</si>
  <si>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</si>
  <si>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</si>
  <si>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</si>
  <si>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</si>
  <si>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</si>
  <si>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</si>
  <si>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</si>
  <si>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</si>
  <si>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</si>
  <si>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</si>
  <si>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</si>
  <si>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</si>
  <si>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</si>
  <si>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</si>
  <si>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</si>
  <si>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</si>
  <si>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</si>
  <si>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</si>
  <si>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</si>
  <si>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</si>
  <si>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</si>
  <si>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</si>
  <si>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</si>
  <si>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</si>
  <si>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</si>
  <si>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</si>
  <si>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</si>
  <si>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</si>
  <si>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</si>
  <si>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</si>
  <si>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</si>
  <si>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</si>
  <si>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</si>
  <si>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</si>
  <si>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</si>
  <si>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</si>
  <si>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</si>
  <si>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</si>
  <si>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</si>
  <si>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</si>
  <si>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</si>
  <si>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</si>
  <si>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</si>
  <si>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</si>
  <si>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</si>
  <si>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</si>
  <si>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</si>
  <si>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</si>
  <si>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</si>
  <si>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</si>
  <si>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</si>
  <si>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</si>
  <si>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</si>
  <si>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</si>
  <si>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</si>
  <si>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</si>
  <si>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</si>
  <si>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</si>
  <si>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</si>
  <si>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</si>
  <si>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</si>
  <si>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</si>
  <si>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</si>
  <si>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</si>
  <si>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</si>
  <si>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</si>
  <si>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</si>
  <si>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</si>
  <si>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</si>
  <si>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</si>
  <si>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</si>
  <si>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</si>
  <si>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</si>
  <si>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</si>
  <si>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</si>
  <si>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</si>
  <si>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</si>
  <si>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</si>
  <si>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</si>
  <si>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</si>
  <si>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</si>
  <si>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</si>
  <si>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</si>
  <si>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</si>
  <si>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</si>
  <si>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</si>
  <si>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</si>
  <si>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</si>
  <si>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</si>
  <si>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</si>
  <si>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</si>
  <si>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</si>
  <si>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</si>
  <si>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</si>
  <si>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</si>
  <si>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</si>
  <si>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</si>
  <si>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</si>
  <si>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</si>
  <si>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</si>
  <si>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</si>
  <si>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</si>
  <si>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</si>
  <si>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</si>
  <si>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</si>
  <si>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</si>
  <si>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</si>
  <si>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</si>
  <si>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</si>
  <si>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</si>
  <si>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</si>
  <si>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</si>
  <si>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</si>
  <si>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</si>
  <si>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</si>
  <si>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</si>
  <si>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</si>
  <si>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</si>
  <si>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</si>
  <si>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</si>
  <si>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</si>
  <si>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</si>
  <si>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</si>
  <si>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</si>
  <si>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</si>
  <si>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</si>
  <si>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</si>
  <si>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</si>
  <si>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</si>
  <si>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</si>
  <si>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</si>
  <si>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</si>
  <si>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</si>
  <si>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</si>
  <si>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</si>
  <si>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</si>
  <si>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</si>
  <si>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</si>
  <si>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</si>
  <si>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</si>
  <si>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</si>
  <si>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</si>
  <si>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</si>
  <si>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</si>
  <si>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</si>
  <si>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</si>
  <si>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</si>
  <si>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</si>
  <si>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</si>
  <si>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</si>
  <si>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</si>
  <si>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</si>
  <si>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</si>
  <si>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</si>
  <si>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</si>
  <si>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</si>
  <si>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</si>
  <si>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</si>
  <si>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</si>
  <si>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</si>
  <si>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</si>
  <si>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</si>
  <si>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</si>
  <si>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</si>
  <si>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</si>
  <si>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</si>
  <si>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</si>
  <si>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</si>
  <si>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</si>
  <si>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</si>
  <si>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</si>
  <si>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</si>
  <si>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</si>
  <si>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</si>
  <si>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</si>
  <si>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</si>
  <si>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</si>
  <si>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</si>
  <si>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</si>
  <si>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</si>
  <si>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</si>
  <si>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</si>
  <si>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</si>
  <si>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</si>
  <si>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</si>
  <si>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</si>
  <si>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</si>
  <si>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</si>
  <si>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</si>
  <si>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</si>
  <si>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</si>
  <si>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</si>
  <si>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</si>
  <si>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</si>
  <si>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</si>
  <si>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</si>
  <si>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</si>
  <si>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</si>
  <si>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</si>
  <si>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</si>
  <si>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</si>
  <si>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</si>
  <si>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</si>
  <si>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</si>
  <si>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</si>
  <si>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</si>
  <si>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</si>
  <si>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</si>
  <si>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</si>
  <si>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</si>
  <si>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</si>
  <si>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</si>
  <si>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</si>
  <si>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</si>
  <si>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</si>
  <si>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</si>
  <si>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</si>
  <si>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</si>
  <si>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</si>
  <si>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</si>
  <si>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</si>
  <si>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</si>
  <si>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</si>
  <si>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</si>
  <si>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</si>
  <si>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</si>
  <si>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</si>
  <si>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</si>
  <si>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</si>
  <si>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</si>
  <si>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</si>
  <si>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</si>
  <si>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</si>
  <si>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</si>
  <si>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</si>
  <si>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</si>
  <si>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</si>
  <si>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</si>
  <si>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</si>
  <si>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</si>
  <si>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</si>
  <si>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</si>
  <si>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</si>
  <si>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</si>
  <si>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</si>
  <si>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</si>
  <si>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</si>
  <si>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</si>
  <si>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</si>
  <si>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</si>
  <si>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</si>
  <si>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</si>
  <si>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</si>
  <si>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</si>
  <si>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</si>
  <si>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</si>
  <si>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</si>
  <si>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</si>
  <si>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</si>
  <si>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</si>
  <si>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</si>
  <si>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</si>
  <si>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</si>
  <si>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</si>
  <si>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</si>
  <si>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</si>
  <si>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</si>
  <si>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</si>
  <si>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</si>
  <si>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</si>
  <si>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</si>
  <si>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</si>
  <si>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</si>
  <si>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</si>
  <si>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</si>
  <si>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</si>
  <si>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</si>
  <si>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</si>
  <si>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</si>
  <si>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</si>
  <si>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</si>
  <si>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</si>
  <si>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</si>
  <si>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</si>
  <si>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</si>
  <si>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</si>
  <si>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</si>
  <si>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</si>
  <si>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</si>
  <si>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</si>
  <si>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</si>
  <si>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</si>
  <si>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</si>
  <si>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</si>
  <si>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</si>
  <si>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</si>
  <si>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</si>
  <si>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</si>
  <si>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</si>
  <si>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</si>
  <si>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</si>
  <si>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</si>
  <si>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</si>
  <si>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</si>
  <si>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</si>
  <si>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</si>
  <si>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</si>
  <si>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</si>
  <si>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</si>
  <si>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</si>
  <si>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</si>
  <si>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</si>
  <si>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</si>
  <si>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</si>
  <si>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</si>
  <si>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</si>
  <si>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</si>
  <si>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</si>
  <si>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</si>
  <si>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</si>
  <si>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</si>
  <si>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</si>
  <si>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</si>
  <si>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</si>
  <si>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</si>
  <si>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</si>
  <si>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</si>
  <si>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</si>
  <si>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</si>
  <si>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</si>
  <si>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</si>
  <si>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</si>
  <si>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</si>
  <si>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</si>
  <si>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</si>
  <si>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</si>
  <si>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</si>
  <si>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</si>
  <si>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</si>
  <si>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</si>
  <si>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</si>
  <si>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</si>
  <si>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</si>
  <si>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</si>
  <si>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</si>
  <si>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</si>
  <si>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</si>
  <si>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</si>
  <si>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</si>
  <si>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</si>
  <si>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</si>
  <si>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</si>
  <si>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</si>
  <si>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</si>
  <si>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</si>
  <si>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</si>
  <si>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</si>
  <si>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</si>
  <si>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</si>
  <si>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</si>
  <si>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</si>
  <si>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</si>
  <si>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</si>
  <si>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</si>
  <si>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</si>
  <si>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</si>
  <si>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</si>
  <si>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</si>
  <si>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</si>
  <si>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</si>
  <si>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</si>
  <si>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</si>
  <si>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</si>
  <si>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</si>
  <si>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</si>
  <si>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</si>
  <si>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</si>
  <si>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</si>
  <si>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</si>
  <si>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</si>
  <si>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</si>
  <si>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</si>
  <si>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</si>
  <si>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</si>
  <si>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</si>
  <si>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</si>
  <si>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</si>
  <si>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</si>
  <si>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</si>
  <si>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</si>
  <si>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</si>
  <si>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</si>
  <si>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</si>
  <si>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</si>
  <si>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</si>
  <si>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</si>
  <si>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</si>
  <si>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</si>
  <si>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</si>
  <si>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</si>
  <si>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</si>
  <si>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</si>
  <si>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</si>
  <si>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</si>
  <si>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</si>
  <si>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</si>
  <si>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</si>
  <si>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</si>
  <si>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</si>
  <si>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</si>
  <si>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</si>
  <si>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</si>
  <si>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</si>
  <si>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</si>
  <si>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</si>
  <si>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</si>
  <si>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</si>
  <si>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</si>
  <si>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</si>
  <si>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</si>
  <si>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</si>
  <si>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</si>
  <si>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</si>
  <si>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</si>
  <si>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</si>
  <si>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</si>
  <si>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</si>
  <si>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</si>
  <si>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</si>
  <si>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</si>
  <si>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</si>
  <si>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</si>
  <si>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</si>
  <si>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</si>
  <si>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</si>
  <si>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</si>
  <si>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</si>
  <si>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</si>
  <si>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</si>
  <si>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</si>
  <si>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</si>
  <si>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</si>
  <si>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</si>
  <si>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</si>
  <si>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</si>
  <si>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</si>
  <si>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</si>
  <si>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</si>
  <si>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</si>
  <si>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</si>
  <si>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</si>
  <si>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</si>
  <si>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</si>
  <si>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</si>
  <si>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</si>
  <si>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</si>
  <si>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</si>
  <si>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</si>
  <si>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</si>
  <si>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</si>
  <si>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</si>
  <si>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</si>
  <si>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</si>
  <si>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</si>
  <si>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</si>
  <si>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</si>
  <si>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</si>
  <si>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</si>
  <si>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</si>
  <si>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</si>
  <si>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</si>
  <si>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</si>
  <si>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</si>
  <si>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</si>
  <si>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</si>
  <si>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</si>
  <si>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</si>
  <si>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</si>
  <si>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</si>
  <si>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</si>
  <si>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</si>
  <si>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</si>
  <si>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</si>
  <si>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</si>
  <si>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</si>
  <si>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</si>
  <si>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</si>
  <si>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</si>
  <si>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</si>
  <si>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</si>
  <si>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</si>
  <si>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</si>
  <si>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</si>
  <si>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</si>
  <si>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</si>
  <si>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</si>
  <si>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</si>
  <si>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</si>
  <si>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</si>
  <si>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</si>
  <si>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</si>
  <si>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</si>
  <si>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</si>
  <si>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</si>
  <si>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</si>
  <si>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</si>
  <si>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</si>
  <si>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</si>
  <si>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</si>
  <si>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</si>
  <si>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</si>
  <si>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</si>
  <si>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</si>
  <si>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</si>
  <si>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</si>
  <si>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</si>
  <si>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</si>
  <si>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</si>
  <si>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</si>
  <si>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</si>
  <si>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</si>
  <si>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</si>
  <si>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</si>
  <si>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</si>
  <si>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</si>
  <si>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</si>
  <si>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</si>
  <si>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</si>
  <si>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</si>
  <si>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</si>
  <si>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</si>
  <si>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</si>
  <si>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</si>
  <si>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</si>
  <si>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</si>
  <si>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</si>
  <si>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</si>
  <si>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</si>
  <si>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</si>
  <si>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</si>
  <si>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</si>
  <si>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</si>
  <si>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</si>
  <si>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</si>
  <si>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</si>
  <si>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</si>
  <si>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</si>
  <si>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</si>
  <si>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</si>
  <si>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</si>
  <si>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</si>
  <si>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</si>
  <si>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</si>
  <si>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</si>
  <si>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</si>
  <si>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</si>
  <si>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</si>
  <si>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</si>
  <si>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</si>
  <si>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</si>
  <si>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</si>
  <si>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</si>
  <si>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</si>
  <si>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</si>
  <si>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</si>
  <si>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</si>
  <si>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</si>
  <si>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</si>
  <si>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</si>
  <si>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</si>
  <si>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</si>
  <si>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</si>
  <si>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</si>
  <si>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</si>
  <si>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</si>
  <si>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</si>
  <si>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</si>
  <si>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</si>
  <si>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</si>
  <si>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</si>
  <si>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</si>
  <si>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</si>
  <si>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</si>
  <si>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</si>
  <si>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</si>
  <si>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</si>
  <si>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</si>
  <si>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</si>
  <si>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</si>
  <si>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</si>
  <si>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</si>
  <si>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</si>
  <si>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</si>
  <si>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</si>
  <si>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</si>
  <si>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</si>
  <si>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</si>
  <si>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</si>
  <si>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</si>
  <si>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</si>
  <si>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</si>
  <si>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</si>
  <si>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</si>
  <si>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</si>
  <si>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</si>
  <si>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</si>
  <si>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</si>
  <si>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</si>
  <si>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</si>
  <si>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</si>
  <si>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</si>
  <si>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</si>
  <si>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</si>
  <si>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</si>
  <si>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</si>
  <si>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</si>
  <si>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</si>
  <si>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</si>
  <si>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</si>
  <si>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</si>
  <si>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</si>
  <si>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</si>
  <si>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</si>
  <si>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</si>
  <si>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</si>
  <si>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</si>
  <si>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</si>
  <si>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</si>
  <si>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</si>
  <si>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</si>
  <si>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</si>
  <si>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</si>
  <si>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</si>
  <si>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</si>
  <si>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</si>
  <si>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</si>
  <si>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</si>
  <si>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</si>
  <si>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</si>
  <si>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</si>
  <si>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</si>
  <si>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</si>
  <si>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</si>
  <si>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</si>
  <si>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</si>
  <si>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</si>
  <si>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</si>
  <si>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</si>
  <si>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</si>
  <si>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</si>
  <si>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</si>
  <si>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</si>
  <si>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</si>
  <si>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</si>
  <si>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</si>
  <si>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</si>
  <si>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</si>
  <si>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</si>
  <si>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</si>
  <si>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</si>
  <si>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</si>
  <si>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</si>
  <si>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</si>
  <si>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</si>
  <si>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</si>
  <si>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</si>
  <si>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</si>
  <si>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</si>
  <si>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</si>
  <si>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</si>
  <si>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</si>
  <si>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</si>
  <si>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</si>
  <si>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</si>
  <si>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</si>
  <si>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</si>
  <si>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</si>
  <si>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</si>
  <si>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</si>
  <si>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</si>
  <si>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</si>
  <si>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</si>
  <si>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</si>
  <si>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</si>
  <si>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</si>
  <si>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</si>
  <si>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</si>
  <si>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</si>
  <si>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</si>
  <si>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</si>
  <si>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</si>
  <si>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</si>
  <si>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</si>
  <si>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</si>
  <si>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</si>
  <si>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</si>
  <si>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</si>
  <si>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</si>
  <si>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</si>
  <si>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</si>
  <si>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</si>
  <si>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</si>
  <si>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</si>
  <si>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</si>
  <si>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</si>
  <si>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</si>
  <si>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</si>
  <si>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</si>
  <si>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</si>
  <si>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</si>
  <si>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</si>
  <si>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</si>
  <si>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</si>
  <si>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</si>
  <si>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</si>
  <si>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</si>
  <si>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</si>
  <si>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</si>
  <si>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</si>
  <si>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</si>
  <si>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</si>
  <si>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</si>
  <si>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</si>
  <si>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</si>
  <si>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</si>
  <si>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</si>
  <si>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</si>
  <si>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</si>
  <si>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</si>
  <si>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</si>
  <si>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</si>
  <si>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</si>
  <si>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</si>
  <si>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</si>
  <si>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</si>
  <si>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</si>
  <si>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</si>
  <si>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</si>
  <si>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</si>
  <si>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</si>
  <si>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</si>
  <si>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</si>
  <si>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</si>
  <si>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</si>
  <si>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</si>
  <si>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</si>
  <si>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</si>
  <si>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</si>
  <si>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</si>
  <si>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</si>
  <si>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</si>
  <si>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</si>
  <si>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</si>
  <si>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</si>
  <si>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</si>
  <si>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</si>
  <si>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</si>
  <si>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</si>
  <si>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</si>
  <si>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</si>
  <si>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</si>
  <si>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</si>
  <si>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</si>
  <si>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</si>
  <si>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</si>
  <si>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</si>
  <si>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</si>
  <si>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</si>
  <si>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</si>
  <si>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</si>
  <si>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</si>
  <si>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</si>
  <si>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</si>
  <si>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</si>
  <si>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</si>
  <si>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</si>
  <si>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</si>
  <si>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</si>
  <si>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</si>
  <si>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</si>
  <si>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</si>
  <si>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</si>
  <si>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</si>
  <si>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</si>
  <si>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</si>
  <si>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</si>
  <si>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</si>
  <si>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</si>
  <si>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</si>
  <si>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</si>
  <si>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</si>
  <si>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</si>
  <si>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</si>
  <si>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</si>
  <si>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</si>
  <si>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</si>
  <si>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</si>
  <si>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</si>
  <si>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</si>
  <si>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</si>
  <si>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</si>
  <si>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</si>
  <si>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</si>
  <si>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</si>
  <si>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</si>
  <si>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</si>
  <si>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</si>
  <si>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</si>
  <si>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</si>
  <si>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</si>
  <si>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</si>
  <si>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</si>
  <si>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</si>
  <si>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</si>
  <si>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</si>
  <si>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</si>
  <si>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</si>
  <si>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</si>
  <si>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</si>
  <si>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</si>
  <si>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</si>
  <si>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</si>
  <si>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</si>
  <si>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</si>
  <si>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</si>
  <si>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</si>
  <si>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</si>
  <si>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</si>
  <si>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</si>
  <si>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</si>
  <si>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</si>
  <si>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</si>
  <si>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</si>
  <si>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</si>
  <si>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</si>
  <si>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</si>
  <si>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</si>
  <si>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</si>
  <si>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</si>
  <si>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</si>
  <si>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</si>
  <si>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</si>
  <si>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</si>
  <si>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</si>
  <si>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</si>
  <si>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</si>
  <si>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</si>
  <si>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</si>
  <si>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</si>
  <si>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</si>
  <si>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</si>
  <si>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</si>
  <si>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</si>
  <si>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</si>
  <si>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</si>
  <si>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</si>
  <si>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</si>
  <si>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</si>
  <si>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</si>
  <si>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</si>
  <si>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</si>
  <si>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</si>
  <si>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</si>
  <si>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</si>
  <si>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</si>
  <si>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</si>
  <si>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</si>
  <si>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</si>
  <si>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</si>
  <si>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</si>
  <si>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</si>
  <si>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</si>
  <si>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</si>
  <si>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</si>
  <si>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</si>
  <si>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</si>
  <si>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</si>
  <si>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</si>
  <si>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</si>
  <si>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</si>
  <si>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</si>
  <si>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</si>
  <si>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</si>
  <si>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</si>
  <si>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</si>
  <si>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</si>
  <si>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</si>
  <si>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</si>
  <si>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</si>
  <si>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</si>
  <si>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</si>
  <si>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</si>
  <si>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</si>
  <si>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</si>
  <si>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</si>
  <si>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</si>
  <si>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</si>
  <si>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</si>
  <si>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</si>
  <si>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</si>
  <si>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</si>
  <si>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</si>
  <si>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</si>
  <si>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</si>
  <si>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</si>
  <si>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</si>
  <si>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</si>
  <si>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</si>
  <si>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</si>
  <si>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</si>
  <si>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</si>
  <si>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</si>
  <si>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</si>
  <si>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</si>
  <si>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</si>
  <si>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</si>
  <si>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</si>
  <si>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</si>
  <si>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</si>
  <si>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</si>
  <si>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</si>
  <si>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</si>
  <si>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</si>
  <si>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</si>
  <si>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</si>
  <si>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</si>
  <si>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</si>
  <si>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</si>
  <si>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</si>
  <si>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</si>
  <si>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</si>
  <si>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</si>
  <si>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</si>
  <si>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</si>
  <si>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</si>
  <si>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</si>
  <si>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</si>
  <si>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</si>
  <si>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</si>
  <si>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</si>
  <si>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</si>
  <si>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</si>
  <si>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</si>
  <si>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</si>
  <si>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</si>
  <si>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</si>
  <si>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</si>
  <si>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</si>
  <si>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</si>
  <si>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</si>
  <si>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</si>
  <si>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</si>
  <si>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</si>
  <si>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</si>
  <si>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</si>
  <si>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</si>
  <si>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</si>
  <si>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</si>
  <si>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</si>
  <si>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</si>
  <si>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</si>
  <si>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</si>
  <si>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</si>
  <si>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</si>
  <si>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</si>
  <si>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</si>
  <si>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</si>
  <si>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</si>
  <si>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</si>
  <si>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</si>
  <si>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</si>
  <si>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</si>
  <si>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</si>
  <si>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</si>
  <si>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</si>
  <si>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</si>
  <si>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</si>
  <si>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</si>
  <si>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</si>
  <si>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</si>
  <si>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</si>
  <si>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</si>
  <si>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</si>
  <si>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</si>
  <si>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</si>
  <si>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</si>
  <si>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</si>
  <si>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</si>
  <si>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</si>
  <si>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</si>
  <si>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</si>
  <si>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</si>
  <si>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</si>
  <si>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</si>
  <si>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</si>
  <si>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</si>
  <si>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</si>
  <si>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</si>
  <si>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</si>
  <si>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</si>
  <si>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</si>
  <si>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</si>
  <si>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</si>
  <si>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</si>
  <si>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</si>
  <si>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</si>
  <si>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</si>
  <si>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</si>
  <si>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</si>
  <si>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</si>
  <si>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</si>
  <si>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</si>
  <si>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</si>
  <si>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</si>
  <si>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</si>
  <si>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</si>
  <si>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</si>
  <si>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</si>
  <si>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</si>
  <si>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</si>
  <si>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</si>
  <si>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</si>
  <si>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</si>
  <si>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</si>
  <si>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</si>
  <si>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</si>
  <si>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</si>
  <si>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</si>
  <si>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</si>
  <si>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</si>
  <si>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</si>
  <si>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</si>
  <si>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</si>
  <si>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</si>
  <si>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</si>
  <si>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</si>
  <si>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</si>
  <si>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</si>
  <si>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</si>
  <si>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</si>
  <si>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</si>
  <si>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</si>
  <si>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</si>
  <si>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</si>
  <si>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</si>
  <si>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</si>
  <si>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</si>
  <si>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</si>
  <si>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</si>
  <si>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</si>
  <si>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</si>
  <si>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</si>
  <si>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</si>
  <si>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</si>
  <si>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</si>
  <si>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</si>
  <si>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</si>
  <si>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</si>
  <si>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</si>
  <si>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</si>
  <si>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</si>
  <si>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</si>
  <si>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</si>
  <si>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</si>
  <si>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</si>
  <si>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</si>
  <si>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</si>
  <si>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</si>
  <si>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</si>
  <si>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</si>
  <si>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</si>
  <si>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</si>
  <si>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</si>
  <si>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</si>
  <si>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</si>
  <si>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</si>
  <si>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</si>
  <si>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</si>
  <si>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</si>
  <si>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</si>
  <si>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</si>
  <si>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</si>
  <si>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</si>
  <si>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</si>
  <si>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</si>
  <si>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</si>
  <si>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</si>
  <si>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</si>
  <si>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</si>
  <si>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</si>
  <si>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</si>
  <si>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</si>
  <si>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</si>
  <si>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</si>
  <si>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</si>
  <si>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</si>
  <si>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</si>
  <si>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</si>
  <si>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</si>
  <si>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</si>
  <si>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</si>
  <si>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</si>
  <si>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</si>
  <si>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</si>
  <si>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</si>
  <si>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</si>
  <si>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</si>
  <si>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</si>
  <si>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</si>
  <si>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</si>
  <si>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</si>
  <si>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</si>
  <si>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</si>
  <si>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</si>
  <si>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</si>
  <si>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</si>
  <si>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</si>
  <si>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</si>
  <si>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</si>
  <si>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</si>
  <si>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</si>
  <si>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</si>
  <si>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</si>
  <si>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</si>
  <si>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</si>
  <si>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</si>
  <si>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</si>
  <si>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</si>
  <si>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</si>
  <si>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</si>
  <si>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</si>
  <si>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</si>
  <si>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</si>
  <si>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</si>
  <si>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</si>
  <si>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</si>
  <si>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</si>
  <si>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</si>
  <si>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</si>
  <si>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</si>
  <si>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</si>
  <si>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</si>
  <si>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</si>
  <si>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</si>
  <si>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</si>
  <si>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</si>
  <si>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</si>
  <si>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</si>
  <si>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</si>
  <si>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</si>
  <si>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</si>
  <si>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</si>
  <si>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</si>
  <si>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</si>
  <si>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</si>
  <si>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</si>
  <si>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</si>
  <si>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</si>
  <si>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</si>
  <si>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</si>
  <si>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</si>
  <si>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</si>
  <si>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</si>
  <si>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</si>
  <si>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</si>
  <si>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</si>
  <si>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</si>
  <si>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</si>
  <si>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</si>
  <si>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</si>
  <si>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</si>
  <si>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</si>
  <si>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</si>
  <si>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</si>
  <si>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</si>
  <si>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</si>
  <si>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</si>
  <si>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</si>
  <si>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</si>
  <si>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</si>
  <si>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</si>
  <si>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</si>
  <si>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</si>
  <si>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</si>
  <si>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</si>
  <si>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</si>
  <si>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</si>
  <si>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</si>
  <si>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</si>
  <si>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</si>
  <si>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</si>
  <si>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</si>
  <si>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</si>
  <si>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</si>
  <si>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</si>
  <si>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</si>
  <si>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</si>
  <si>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</si>
  <si>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</si>
  <si>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</si>
  <si>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</si>
  <si>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</si>
  <si>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</si>
  <si>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</si>
  <si>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</si>
  <si>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</si>
  <si>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</si>
  <si>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</si>
  <si>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</si>
  <si>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</si>
  <si>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</si>
  <si>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</si>
  <si>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</si>
  <si>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</si>
  <si>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</si>
  <si>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</si>
  <si>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</si>
  <si>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</si>
  <si>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</si>
  <si>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</si>
  <si>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</si>
  <si>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</si>
  <si>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</si>
  <si>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</si>
  <si>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</si>
  <si>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</si>
  <si>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</si>
  <si>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</si>
  <si>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</si>
  <si>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</si>
  <si>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</si>
  <si>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</si>
  <si>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</si>
  <si>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</si>
  <si>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</si>
  <si>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</si>
  <si>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</si>
  <si>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</si>
  <si>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</si>
  <si>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</si>
  <si>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</si>
  <si>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</si>
  <si>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</si>
  <si>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</si>
  <si>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</si>
  <si>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</si>
  <si>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</si>
  <si>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</si>
  <si>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</si>
  <si>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</si>
  <si>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</si>
  <si>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</si>
  <si>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</si>
  <si>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</si>
  <si>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</si>
  <si>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</si>
  <si>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</si>
  <si>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</si>
  <si>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</si>
  <si>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</si>
  <si>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</si>
  <si>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</si>
  <si>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</si>
  <si>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</si>
  <si>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</si>
  <si>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</si>
  <si>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</si>
  <si>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</si>
  <si>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</si>
  <si>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</si>
  <si>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</si>
  <si>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</si>
  <si>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</si>
  <si>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</si>
  <si>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</si>
  <si>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</si>
  <si>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</si>
  <si>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</si>
  <si>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</si>
  <si>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</si>
  <si>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</si>
  <si>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</si>
  <si>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</si>
  <si>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</si>
  <si>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</si>
  <si>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</si>
  <si>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</si>
  <si>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</si>
  <si>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</si>
  <si>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</si>
  <si>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</si>
  <si>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</si>
  <si>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</si>
  <si>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</si>
  <si>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</si>
  <si>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</si>
  <si>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</si>
  <si>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</si>
  <si>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</si>
  <si>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</si>
  <si>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</si>
  <si>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</si>
  <si>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</si>
  <si>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</si>
  <si>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</si>
  <si>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</si>
  <si>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</si>
  <si>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</si>
  <si>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</si>
  <si>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</si>
  <si>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</si>
  <si>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</si>
  <si>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</si>
  <si>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</si>
  <si>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</si>
  <si>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</si>
  <si>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</si>
  <si>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</si>
  <si>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</si>
  <si>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</si>
  <si>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</si>
  <si>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</si>
  <si>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</si>
  <si>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</si>
  <si>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</si>
  <si>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</si>
  <si>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</si>
  <si>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</si>
  <si>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</si>
  <si>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</si>
  <si>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</si>
  <si>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</si>
  <si>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</si>
  <si>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</si>
  <si>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</si>
  <si>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</si>
  <si>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</si>
  <si>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</si>
  <si>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</si>
  <si>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</si>
  <si>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</si>
  <si>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</si>
  <si>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</si>
  <si>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</si>
  <si>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</si>
  <si>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</si>
  <si>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</si>
  <si>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</si>
  <si>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</si>
  <si>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</si>
  <si>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</si>
  <si>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</si>
  <si>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</si>
  <si>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</si>
  <si>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</si>
  <si>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</si>
  <si>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</si>
  <si>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</si>
  <si>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</si>
  <si>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</si>
  <si>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</si>
  <si>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</si>
  <si>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</si>
  <si>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</si>
  <si>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</si>
  <si>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</si>
  <si>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</si>
  <si>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</si>
  <si>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</si>
  <si>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</si>
  <si>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</si>
  <si>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</si>
  <si>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</si>
  <si>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</si>
  <si>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</si>
  <si>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</si>
  <si>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</si>
  <si>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</si>
  <si>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</si>
  <si>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</si>
  <si>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</si>
  <si>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</si>
  <si>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</si>
  <si>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</si>
  <si>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</si>
  <si>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</si>
  <si>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</si>
  <si>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</si>
  <si>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</si>
  <si>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</si>
  <si>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</si>
  <si>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</si>
  <si>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</si>
  <si>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</si>
  <si>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</si>
  <si>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</si>
  <si>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</si>
  <si>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</si>
  <si>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</si>
  <si>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</si>
  <si>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</si>
  <si>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</si>
  <si>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</si>
  <si>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</si>
  <si>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</si>
  <si>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</si>
  <si>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</si>
  <si>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</si>
  <si>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</si>
  <si>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</si>
  <si>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</si>
  <si>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</si>
  <si>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</si>
  <si>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</si>
  <si>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</si>
  <si>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</si>
  <si>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</si>
  <si>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</si>
  <si>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</si>
  <si>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</si>
  <si>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</si>
  <si>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</si>
  <si>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</si>
  <si>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</si>
  <si>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</si>
  <si>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</si>
  <si>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</si>
  <si>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</si>
  <si>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</si>
  <si>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</si>
  <si>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</si>
  <si>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</si>
  <si>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</si>
  <si>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</si>
  <si>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</si>
  <si>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</si>
  <si>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</si>
  <si>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</si>
  <si>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</si>
  <si>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</si>
  <si>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</si>
  <si>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</si>
  <si>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</si>
  <si>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</si>
  <si>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</si>
  <si>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</si>
  <si>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</si>
  <si>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</si>
  <si>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</si>
  <si>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</si>
  <si>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</si>
  <si>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</si>
  <si>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</si>
  <si>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</si>
  <si>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</si>
  <si>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</si>
  <si>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</si>
  <si>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</si>
  <si>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</si>
  <si>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</si>
  <si>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</si>
  <si>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</si>
  <si>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</si>
  <si>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</si>
  <si>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</si>
  <si>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</si>
  <si>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</si>
  <si>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</si>
  <si>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</si>
  <si>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</si>
  <si>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</si>
  <si>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</si>
  <si>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</si>
  <si>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</si>
  <si>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</si>
  <si>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</si>
  <si>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</si>
  <si>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</si>
  <si>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</si>
  <si>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</si>
  <si>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</si>
  <si>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</si>
  <si>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</si>
  <si>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</si>
  <si>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</si>
  <si>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</si>
  <si>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</si>
  <si>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</si>
  <si>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</si>
  <si>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</si>
  <si>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</si>
  <si>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</si>
  <si>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</si>
  <si>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</si>
  <si>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</si>
  <si>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</si>
  <si>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</si>
  <si>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</si>
  <si>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</si>
  <si>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</si>
  <si>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</si>
  <si>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</si>
  <si>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</si>
  <si>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</si>
  <si>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</si>
  <si>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</si>
  <si>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</si>
  <si>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</si>
  <si>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</si>
  <si>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</si>
  <si>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</si>
  <si>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</si>
  <si>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</si>
  <si>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</si>
  <si>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</si>
  <si>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</si>
  <si>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</si>
  <si>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</si>
  <si>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</si>
  <si>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</si>
  <si>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</si>
  <si>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</si>
  <si>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</si>
  <si>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</si>
  <si>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</si>
  <si>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</si>
  <si>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</si>
  <si>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</si>
  <si>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</si>
  <si>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</si>
  <si>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</si>
  <si>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</si>
  <si>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</si>
  <si>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</si>
  <si>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</si>
  <si>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</si>
  <si>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</si>
  <si>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</si>
  <si>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</si>
  <si>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</si>
  <si>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</si>
  <si>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</si>
  <si>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</si>
  <si>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</si>
  <si>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</si>
  <si>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</si>
  <si>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</si>
  <si>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</si>
  <si>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</si>
  <si>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</si>
  <si>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</si>
  <si>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</si>
  <si>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</si>
  <si>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</si>
  <si>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</si>
  <si>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</si>
  <si>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</si>
  <si>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</si>
  <si>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</si>
  <si>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</si>
  <si>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</si>
  <si>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</si>
  <si>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</si>
  <si>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</si>
  <si>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</si>
  <si>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</si>
  <si>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</si>
  <si>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</si>
  <si>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</si>
  <si>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</si>
  <si>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</si>
  <si>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</si>
  <si>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</si>
  <si>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</si>
  <si>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</si>
  <si>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</si>
  <si>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</si>
  <si>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</si>
  <si>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</si>
  <si>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</si>
  <si>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</si>
  <si>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</si>
  <si>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</si>
  <si>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</si>
  <si>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</si>
  <si>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</si>
  <si>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</si>
  <si>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</si>
  <si>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</si>
  <si>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</si>
  <si>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</si>
  <si>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</si>
  <si>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</si>
  <si>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</si>
  <si>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</si>
  <si>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</si>
  <si>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</si>
  <si>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</si>
  <si>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</si>
  <si>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</si>
  <si>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</si>
  <si>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</si>
  <si>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</si>
  <si>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</si>
  <si>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</si>
  <si>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</si>
  <si>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</si>
  <si>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</si>
  <si>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</si>
  <si>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</si>
  <si>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</si>
  <si>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</si>
  <si>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</si>
  <si>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</si>
  <si>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</si>
  <si>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</si>
  <si>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</si>
  <si>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</si>
  <si>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</si>
  <si>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</si>
  <si>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</si>
  <si>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</si>
  <si>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</si>
  <si>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</si>
  <si>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</si>
  <si>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</si>
  <si>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</si>
  <si>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</si>
  <si>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</si>
  <si>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</si>
  <si>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</si>
  <si>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</si>
  <si>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</si>
  <si>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</si>
  <si>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</si>
  <si>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</si>
  <si>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</si>
  <si>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</si>
  <si>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</si>
  <si>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</si>
  <si>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</si>
  <si>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</si>
  <si>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</si>
  <si>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</si>
  <si>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</si>
  <si>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</si>
  <si>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</si>
  <si>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</si>
  <si>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</si>
  <si>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</si>
  <si>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</si>
  <si>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</si>
  <si>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</si>
  <si>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</si>
  <si>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</si>
  <si>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</si>
  <si>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</si>
  <si>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</si>
  <si>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</si>
  <si>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</si>
  <si>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</si>
  <si>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</si>
  <si>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</si>
  <si>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</si>
  <si>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</si>
  <si>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</si>
  <si>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</si>
  <si>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</si>
  <si>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</si>
  <si>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</si>
  <si>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</si>
  <si>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</si>
  <si>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</si>
  <si>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</si>
  <si>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</si>
  <si>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</si>
  <si>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</si>
  <si>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</si>
  <si>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</si>
  <si>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</si>
  <si>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</si>
  <si>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</si>
  <si>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</si>
  <si>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</si>
  <si>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</si>
  <si>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</si>
  <si>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</si>
  <si>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</si>
  <si>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</si>
  <si>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</si>
  <si>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</si>
  <si>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</si>
  <si>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</si>
  <si>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</si>
  <si>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</si>
  <si>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</si>
  <si>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</si>
  <si>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</si>
  <si>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</si>
  <si>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</si>
  <si>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</si>
  <si>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</si>
  <si>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</si>
  <si>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</si>
  <si>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</si>
  <si>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</si>
  <si>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</si>
  <si>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</si>
  <si>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</si>
  <si>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</si>
  <si>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</si>
  <si>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</si>
  <si>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</si>
  <si>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</si>
  <si>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</si>
  <si>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</si>
  <si>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</si>
  <si>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</si>
  <si>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</si>
  <si>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</si>
  <si>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</si>
  <si>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</si>
  <si>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</si>
  <si>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</si>
  <si>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</si>
  <si>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</si>
  <si>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</si>
  <si>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</si>
  <si>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</si>
  <si>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</si>
  <si>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</si>
  <si>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</si>
  <si>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</si>
  <si>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</si>
  <si>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</si>
  <si>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</si>
  <si>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</si>
  <si>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</si>
  <si>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</si>
  <si>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</si>
  <si>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</si>
  <si>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</si>
  <si>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</si>
  <si>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</si>
  <si>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</si>
  <si>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</si>
  <si>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</si>
  <si>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</si>
  <si>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</si>
  <si>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</si>
  <si>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</si>
  <si>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</si>
  <si>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</si>
  <si>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</si>
  <si>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</si>
  <si>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</si>
  <si>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</si>
  <si>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</si>
  <si>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</si>
  <si>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</si>
  <si>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</si>
  <si>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</si>
  <si>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</si>
  <si>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</si>
  <si>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</si>
  <si>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</si>
  <si>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</si>
  <si>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</si>
  <si>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</si>
  <si>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</si>
  <si>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</si>
  <si>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</si>
  <si>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</si>
  <si>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</si>
  <si>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</si>
  <si>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</si>
  <si>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</si>
  <si>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</si>
  <si>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</si>
  <si>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</si>
  <si>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</si>
  <si>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</si>
  <si>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</si>
  <si>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</si>
  <si>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</si>
  <si>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</si>
  <si>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</si>
  <si>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</si>
  <si>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</si>
  <si>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</si>
  <si>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</si>
  <si>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</si>
  <si>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</si>
  <si>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</si>
  <si>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</si>
  <si>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</si>
  <si>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</si>
  <si>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</si>
  <si>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</si>
  <si>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</si>
  <si>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</si>
  <si>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</si>
  <si>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</si>
  <si>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</si>
  <si>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</si>
  <si>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</si>
  <si>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</si>
  <si>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</si>
  <si>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</si>
  <si>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</si>
  <si>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</si>
  <si>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</si>
  <si>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</si>
  <si>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</si>
  <si>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</si>
  <si>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</si>
  <si>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</si>
  <si>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</si>
  <si>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</si>
  <si>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</si>
  <si>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</si>
  <si>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</si>
  <si>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</si>
  <si>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</si>
  <si>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</si>
  <si>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</si>
  <si>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</si>
  <si>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</si>
  <si>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</si>
  <si>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</si>
  <si>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</si>
  <si>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</si>
  <si>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</si>
  <si>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</si>
  <si>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</si>
  <si>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</si>
  <si>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</si>
  <si>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</si>
  <si>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</si>
  <si>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</si>
  <si>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</si>
  <si>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</si>
  <si>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</si>
  <si>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</si>
  <si>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</si>
  <si>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</si>
  <si>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</si>
  <si>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</si>
  <si>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</si>
  <si>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</si>
  <si>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</si>
  <si>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</si>
  <si>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</si>
  <si>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</si>
  <si>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</si>
  <si>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</si>
  <si>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</si>
  <si>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</si>
  <si>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</si>
  <si>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</si>
  <si>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</si>
  <si>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</si>
  <si>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</si>
  <si>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</si>
  <si>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</si>
  <si>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</si>
  <si>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</si>
  <si>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</si>
  <si>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</si>
  <si>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</si>
  <si>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</si>
  <si>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</si>
  <si>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</si>
  <si>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</si>
  <si>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</si>
  <si>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</si>
  <si>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</si>
  <si>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</si>
  <si>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</si>
  <si>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</si>
  <si>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</si>
  <si>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</si>
  <si>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</si>
  <si>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</si>
  <si>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</si>
  <si>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</si>
  <si>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</si>
  <si>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</si>
  <si>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</si>
  <si>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</si>
  <si>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</si>
  <si>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</si>
  <si>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</si>
  <si>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</si>
  <si>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</si>
  <si>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</si>
  <si>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</si>
  <si>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</si>
  <si>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</si>
  <si>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</si>
  <si>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</si>
  <si>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</si>
  <si>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</si>
  <si>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</si>
  <si>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</si>
  <si>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</si>
  <si>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</si>
  <si>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</si>
  <si>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</si>
  <si>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</si>
  <si>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</si>
  <si>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</si>
  <si>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</si>
  <si>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</si>
  <si>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</si>
  <si>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</si>
  <si>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</si>
  <si>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</si>
  <si>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</si>
  <si>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</si>
  <si>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</si>
  <si>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</si>
  <si>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</si>
  <si>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</si>
  <si>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</si>
  <si>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</si>
  <si>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</si>
  <si>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</si>
  <si>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</si>
  <si>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</si>
  <si>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</si>
  <si>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</si>
  <si>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</si>
  <si>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</si>
  <si>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</si>
  <si>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</si>
  <si>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</si>
  <si>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</si>
  <si>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</si>
  <si>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</si>
  <si>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</si>
  <si>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</si>
  <si>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</si>
  <si>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</si>
  <si>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</si>
  <si>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</si>
  <si>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</si>
  <si>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</si>
  <si>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</si>
  <si>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</si>
  <si>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</si>
  <si>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</si>
  <si>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</si>
  <si>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</si>
  <si>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</si>
  <si>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</si>
  <si>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</si>
  <si>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</si>
  <si>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</si>
  <si>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</si>
  <si>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</si>
  <si>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</si>
  <si>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</si>
  <si>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</si>
  <si>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</si>
  <si>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</si>
  <si>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</si>
  <si>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</si>
  <si>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</si>
  <si>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</si>
  <si>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</si>
  <si>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</si>
  <si>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</si>
  <si>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</si>
  <si>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</si>
  <si>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</si>
  <si>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</si>
  <si>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</si>
  <si>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</si>
  <si>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</si>
  <si>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</si>
  <si>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</si>
  <si>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</si>
  <si>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</si>
  <si>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</si>
  <si>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</si>
  <si>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</si>
  <si>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</si>
  <si>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</si>
  <si>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</si>
  <si>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</si>
  <si>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</si>
  <si>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</si>
  <si>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</si>
  <si>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</si>
  <si>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</si>
  <si>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</si>
  <si>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</si>
  <si>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</si>
  <si>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</si>
  <si>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</si>
  <si>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</si>
  <si>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</si>
  <si>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</si>
  <si>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</si>
  <si>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</si>
  <si>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</si>
  <si>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</si>
  <si>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</si>
  <si>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</si>
  <si>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</si>
  <si>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</si>
  <si>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</si>
  <si>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</si>
  <si>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</si>
  <si>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</si>
  <si>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</si>
  <si>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</si>
  <si>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</si>
  <si>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</si>
  <si>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</si>
  <si>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</si>
  <si>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</si>
  <si>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</si>
  <si>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</si>
  <si>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</si>
  <si>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</si>
  <si>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</si>
  <si>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</si>
  <si>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</si>
  <si>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</si>
  <si>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</si>
  <si>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</si>
  <si>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</si>
  <si>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</si>
  <si>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</si>
  <si>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</si>
  <si>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</si>
  <si>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</si>
  <si>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</si>
  <si>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</si>
  <si>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</si>
  <si>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</si>
  <si>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</si>
  <si>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</si>
  <si>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</si>
  <si>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</si>
  <si>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</si>
  <si>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</si>
  <si>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</si>
  <si>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</si>
  <si>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</si>
  <si>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</si>
  <si>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</si>
  <si>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</si>
  <si>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</si>
  <si>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</si>
  <si>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</si>
  <si>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</si>
  <si>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</si>
  <si>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</si>
  <si>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</si>
  <si>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</si>
  <si>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</si>
  <si>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</si>
  <si>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</si>
  <si>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</si>
  <si>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</si>
  <si>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</si>
  <si>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</si>
  <si>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</si>
  <si>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</si>
  <si>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</si>
  <si>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</si>
  <si>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</si>
  <si>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</si>
  <si>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</si>
  <si>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</si>
  <si>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</si>
  <si>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</si>
  <si>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</si>
  <si>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</si>
  <si>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</si>
  <si>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</si>
  <si>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</si>
  <si>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</si>
  <si>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</si>
  <si>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</si>
  <si>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</si>
  <si>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</si>
  <si>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</si>
  <si>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</si>
  <si>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</si>
  <si>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</si>
  <si>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</si>
  <si>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</si>
  <si>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</si>
  <si>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</si>
  <si>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</si>
  <si>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</si>
  <si>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</si>
  <si>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</si>
  <si>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</si>
  <si>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</si>
  <si>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</si>
  <si>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</si>
  <si>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</si>
  <si>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</si>
  <si>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</si>
  <si>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</si>
  <si>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</si>
  <si>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</si>
  <si>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</si>
  <si>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</si>
  <si>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</si>
  <si>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</si>
  <si>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</si>
  <si>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</si>
  <si>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</si>
  <si>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</si>
  <si>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</si>
  <si>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</si>
  <si>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</si>
  <si>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</si>
  <si>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</si>
  <si>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</si>
  <si>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</si>
  <si>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</si>
  <si>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</si>
  <si>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</si>
  <si>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</si>
  <si>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</si>
  <si>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</si>
  <si>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</si>
  <si>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</si>
  <si>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</si>
  <si>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</si>
  <si>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</si>
  <si>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</si>
  <si>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</si>
  <si>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</si>
  <si>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</si>
  <si>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</si>
  <si>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</si>
  <si>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</si>
  <si>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</si>
  <si>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</si>
  <si>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</si>
  <si>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</si>
  <si>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</si>
  <si>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</si>
  <si>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</si>
  <si>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</si>
  <si>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</si>
  <si>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</si>
  <si>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</si>
  <si>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</si>
  <si>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</si>
  <si>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</si>
  <si>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</si>
  <si>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</si>
  <si>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</si>
  <si>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</si>
  <si>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</si>
  <si>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</si>
  <si>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</si>
  <si>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</si>
  <si>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</si>
  <si>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</si>
  <si>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</si>
  <si>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</si>
  <si>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</si>
  <si>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</si>
  <si>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</si>
  <si>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</si>
  <si>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</si>
  <si>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</si>
  <si>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</si>
  <si>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</si>
  <si>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</si>
  <si>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</si>
  <si>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</si>
  <si>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</si>
  <si>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</si>
  <si>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</si>
  <si>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</si>
  <si>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</si>
  <si>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</si>
  <si>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</si>
  <si>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</si>
  <si>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</si>
  <si>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</si>
  <si>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</si>
  <si>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</si>
  <si>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</si>
  <si>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</si>
  <si>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</si>
  <si>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</si>
  <si>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</si>
  <si>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</si>
  <si>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</si>
  <si>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</si>
  <si>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</si>
  <si>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</si>
  <si>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</si>
  <si>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</si>
  <si>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</si>
  <si>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</si>
  <si>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</si>
  <si>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</si>
  <si>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</si>
  <si>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</si>
  <si>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</si>
  <si>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</si>
  <si>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</si>
  <si>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</si>
  <si>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</si>
  <si>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</si>
  <si>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</si>
  <si>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</si>
  <si>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</si>
  <si>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</si>
  <si>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</si>
  <si>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</si>
  <si>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</si>
  <si>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</si>
  <si>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</si>
  <si>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</si>
  <si>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</si>
  <si>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</si>
  <si>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</si>
  <si>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</si>
  <si>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</si>
  <si>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</si>
  <si>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</si>
  <si>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</si>
  <si>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</si>
  <si>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</si>
  <si>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</si>
  <si>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</si>
  <si>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</si>
  <si>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</si>
  <si>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</si>
  <si>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</si>
  <si>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</si>
  <si>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</si>
  <si>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</si>
  <si>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</si>
  <si>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</si>
  <si>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</si>
  <si>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</si>
  <si>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</si>
  <si>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</si>
  <si>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</si>
  <si>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</si>
  <si>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</si>
  <si>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</si>
  <si>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</si>
  <si>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</si>
  <si>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</si>
  <si>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</si>
  <si>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</si>
  <si>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</si>
  <si>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</si>
  <si>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</si>
  <si>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</si>
  <si>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</si>
  <si>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</si>
  <si>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</si>
  <si>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</si>
  <si>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</si>
  <si>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</si>
  <si>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</si>
  <si>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</si>
  <si>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</si>
  <si>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</si>
  <si>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</si>
  <si>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</si>
  <si>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</si>
  <si>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</si>
  <si>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</si>
  <si>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</si>
  <si>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</si>
  <si>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</si>
  <si>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</si>
  <si>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</si>
  <si>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</si>
  <si>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</si>
  <si>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</si>
  <si>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</si>
  <si>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</si>
  <si>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</si>
  <si>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</si>
  <si>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</si>
  <si>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</si>
  <si>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</si>
  <si>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</si>
  <si>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</si>
  <si>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</si>
  <si>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</si>
  <si>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</si>
  <si>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</si>
  <si>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</si>
  <si>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</si>
  <si>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</si>
  <si>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</si>
  <si>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</si>
  <si>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</si>
  <si>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</si>
  <si>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</si>
  <si>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</si>
  <si>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</si>
  <si>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</si>
  <si>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</si>
  <si>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</si>
  <si>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</si>
  <si>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</si>
  <si>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</si>
  <si>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</si>
  <si>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</si>
  <si>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</si>
  <si>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</si>
  <si>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</si>
  <si>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</si>
  <si>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</si>
  <si>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</si>
  <si>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</si>
  <si>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</si>
  <si>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</si>
  <si>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</si>
  <si>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</si>
  <si>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</si>
  <si>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</si>
  <si>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</si>
  <si>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</si>
  <si>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</si>
  <si>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</si>
  <si>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</si>
  <si>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</si>
  <si>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</si>
  <si>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</si>
  <si>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</si>
  <si>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</si>
  <si>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</si>
  <si>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</si>
  <si>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</si>
  <si>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</si>
  <si>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</si>
  <si>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</si>
  <si>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</si>
  <si>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</si>
  <si>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</si>
  <si>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</si>
  <si>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</si>
  <si>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</si>
  <si>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</si>
  <si>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</si>
  <si>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</si>
  <si>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</si>
  <si>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</si>
  <si>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</si>
  <si>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</si>
  <si>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</si>
  <si>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</si>
  <si>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</si>
  <si>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</si>
  <si>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</si>
  <si>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</si>
  <si>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</si>
  <si>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</si>
  <si>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</si>
  <si>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</si>
  <si>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</si>
  <si>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</si>
  <si>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</si>
  <si>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</si>
  <si>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</si>
  <si>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</si>
  <si>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</si>
  <si>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</si>
  <si>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</si>
  <si>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</si>
  <si>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</si>
  <si>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</si>
  <si>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</si>
  <si>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</si>
  <si>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</si>
  <si>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</si>
  <si>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</si>
  <si>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</si>
  <si>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</si>
  <si>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</si>
  <si>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</si>
  <si>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</si>
  <si>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</si>
  <si>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</si>
  <si>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</si>
  <si>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</si>
  <si>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</si>
  <si>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</si>
  <si>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</si>
  <si>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</si>
  <si>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</si>
  <si>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</si>
  <si>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</si>
  <si>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</si>
  <si>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</si>
  <si>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</si>
  <si>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</si>
  <si>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</si>
  <si>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</si>
  <si>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</si>
  <si>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</si>
  <si>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</si>
  <si>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</si>
  <si>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</si>
  <si>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</si>
  <si>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</si>
  <si>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</si>
  <si>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</si>
  <si>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</si>
  <si>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</si>
  <si>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</si>
  <si>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</si>
  <si>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</si>
  <si>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</si>
  <si>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</si>
  <si>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</si>
  <si>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</si>
  <si>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</si>
  <si>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</si>
  <si>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</si>
  <si>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</si>
  <si>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</si>
  <si>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</si>
  <si>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</si>
  <si>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</si>
  <si>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</si>
  <si>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</si>
  <si>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</si>
  <si>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</si>
  <si>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</si>
  <si>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</si>
  <si>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</si>
  <si>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</si>
  <si>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</si>
  <si>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</si>
  <si>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</si>
  <si>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</si>
  <si>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</si>
  <si>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</si>
  <si>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</si>
  <si>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</si>
  <si>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</si>
  <si>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</si>
  <si>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</si>
  <si>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</si>
  <si>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</si>
  <si>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</si>
  <si>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</si>
  <si>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</si>
  <si>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</si>
  <si>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</si>
  <si>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</si>
  <si>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</si>
  <si>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</si>
  <si>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</si>
  <si>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</si>
  <si>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</si>
  <si>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</si>
  <si>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</si>
  <si>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</si>
  <si>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</si>
  <si>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</si>
  <si>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</si>
  <si>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</si>
  <si>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</si>
  <si>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</si>
  <si>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</si>
  <si>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</si>
  <si>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</si>
  <si>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</si>
  <si>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</si>
  <si>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</si>
  <si>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</si>
  <si>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</si>
  <si>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</si>
  <si>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</si>
  <si>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</si>
  <si>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</si>
  <si>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</si>
  <si>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</si>
  <si>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</si>
  <si>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</si>
  <si>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</si>
  <si>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</si>
  <si>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</si>
  <si>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</si>
  <si>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</si>
  <si>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</si>
  <si>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</si>
  <si>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</si>
  <si>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</si>
  <si>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</si>
  <si>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</si>
  <si>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</si>
  <si>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</si>
  <si>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</si>
  <si>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</si>
  <si>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</si>
  <si>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</si>
  <si>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</si>
  <si>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</si>
  <si>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</si>
  <si>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</si>
  <si>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</si>
  <si>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</si>
  <si>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</si>
  <si>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</si>
  <si>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</si>
  <si>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</si>
  <si>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</si>
  <si>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</si>
  <si>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</si>
  <si>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</si>
  <si>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</si>
  <si>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</si>
  <si>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</si>
  <si>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</si>
  <si>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</si>
  <si>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</si>
  <si>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</si>
  <si>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</si>
  <si>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</si>
  <si>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</si>
  <si>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</si>
  <si>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</si>
  <si>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</si>
  <si>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</si>
  <si>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</si>
  <si>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</si>
  <si>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</si>
  <si>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</si>
  <si>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</si>
  <si>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</si>
  <si>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</si>
  <si>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</si>
  <si>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</si>
  <si>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</si>
  <si>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</si>
  <si>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</si>
  <si>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</si>
  <si>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</si>
  <si>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</si>
  <si>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</si>
  <si>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</si>
  <si>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</si>
  <si>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</si>
  <si>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</si>
  <si>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</si>
  <si>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</si>
  <si>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</si>
  <si>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</si>
  <si>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</si>
  <si>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</si>
  <si>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</si>
  <si>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</si>
  <si>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</si>
  <si>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</si>
  <si>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</si>
  <si>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</si>
  <si>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</si>
  <si>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</si>
  <si>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</si>
  <si>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</si>
  <si>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</si>
  <si>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</si>
  <si>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</si>
  <si>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</si>
  <si>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</si>
  <si>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</si>
  <si>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</si>
  <si>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</si>
  <si>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</si>
  <si>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</si>
  <si>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</si>
  <si>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</si>
  <si>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</si>
  <si>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</si>
  <si>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</si>
  <si>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</si>
  <si>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</si>
  <si>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</si>
  <si>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</si>
  <si>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</si>
  <si>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</si>
  <si>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</si>
  <si>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</si>
  <si>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</si>
  <si>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</si>
  <si>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</si>
  <si>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</si>
  <si>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</si>
  <si>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</si>
  <si>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</si>
  <si>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</si>
  <si>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</si>
  <si>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</si>
  <si>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</si>
  <si>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</si>
  <si>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</si>
  <si>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</si>
  <si>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</si>
  <si>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</si>
  <si>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</si>
  <si>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</si>
  <si>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</si>
  <si>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</si>
  <si>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</si>
  <si>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</si>
  <si>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</si>
  <si>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</si>
  <si>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</si>
  <si>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</si>
  <si>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</si>
  <si>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</si>
  <si>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</si>
  <si>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</si>
  <si>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</si>
  <si>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</si>
  <si>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</si>
  <si>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</si>
  <si>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</si>
  <si>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</si>
  <si>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</si>
  <si>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</si>
  <si>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</si>
  <si>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</si>
  <si>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</si>
  <si>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</si>
  <si>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</si>
  <si>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</si>
  <si>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</si>
  <si>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</si>
  <si>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</si>
  <si>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</si>
  <si>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</si>
  <si>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</si>
  <si>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</si>
  <si>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</si>
  <si>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</si>
  <si>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</si>
  <si>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</si>
  <si>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</si>
  <si>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</si>
  <si>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</si>
  <si>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</si>
  <si>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</si>
  <si>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</si>
  <si>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</si>
  <si>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</si>
  <si>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</si>
  <si>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</si>
  <si>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</si>
  <si>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</si>
  <si>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</si>
  <si>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</si>
  <si>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</si>
  <si>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</si>
  <si>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</si>
  <si>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</si>
  <si>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</si>
  <si>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</si>
  <si>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</si>
  <si>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</si>
  <si>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</si>
  <si>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</si>
  <si>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</si>
  <si>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</si>
  <si>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</si>
  <si>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</si>
  <si>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</si>
  <si>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</si>
  <si>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</si>
  <si>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</si>
  <si>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</si>
  <si>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</si>
  <si>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</si>
  <si>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</si>
  <si>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</si>
  <si>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</si>
  <si>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</si>
  <si>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</si>
  <si>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</si>
  <si>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</si>
  <si>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</si>
  <si>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</si>
  <si>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</si>
  <si>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</si>
  <si>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</si>
  <si>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</si>
  <si>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</si>
  <si>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</si>
  <si>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</si>
  <si>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</si>
  <si>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</si>
  <si>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</si>
  <si>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</si>
  <si>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</si>
  <si>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</si>
  <si>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</si>
  <si>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</si>
  <si>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</si>
  <si>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</si>
  <si>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</si>
  <si>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</si>
  <si>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</si>
  <si>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</si>
  <si>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</si>
  <si>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</si>
  <si>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</si>
  <si>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</si>
  <si>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</si>
  <si>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</si>
  <si>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</si>
  <si>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</si>
  <si>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</si>
  <si>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</si>
  <si>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</si>
  <si>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</si>
  <si>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</si>
  <si>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</si>
  <si>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</si>
  <si>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</si>
  <si>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</si>
  <si>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</si>
  <si>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</si>
  <si>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</si>
  <si>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</si>
  <si>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</si>
  <si>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</si>
  <si>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</si>
  <si>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</si>
  <si>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</si>
  <si>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</si>
  <si>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</si>
  <si>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</si>
  <si>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</si>
  <si>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</si>
  <si>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</si>
  <si>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</si>
  <si>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</si>
  <si>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</si>
  <si>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</si>
  <si>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</si>
  <si>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</si>
  <si>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</si>
  <si>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</si>
  <si>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</si>
  <si>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</si>
  <si>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</si>
  <si>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</si>
  <si>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</si>
  <si>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</si>
  <si>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</si>
  <si>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</si>
  <si>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</si>
  <si>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</si>
  <si>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</si>
  <si>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</si>
  <si>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</si>
  <si>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</si>
  <si>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</si>
  <si>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</si>
  <si>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</si>
  <si>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</si>
  <si>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</si>
  <si>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</si>
  <si>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</si>
  <si>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</si>
  <si>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</si>
  <si>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</si>
  <si>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</si>
  <si>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</si>
  <si>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</si>
  <si>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</si>
  <si>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</si>
  <si>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</si>
  <si>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</si>
  <si>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</si>
  <si>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</si>
  <si>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</si>
  <si>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</si>
  <si>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</si>
  <si>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</si>
  <si>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</si>
  <si>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</si>
  <si>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</si>
  <si>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</si>
  <si>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</si>
  <si>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</si>
  <si>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</si>
  <si>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</si>
  <si>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</si>
  <si>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</si>
  <si>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</si>
  <si>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</si>
  <si>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</si>
  <si>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</si>
  <si>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</si>
  <si>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</si>
  <si>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</si>
  <si>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</si>
  <si>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</si>
  <si>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</si>
  <si>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</si>
  <si>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</si>
  <si>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</si>
  <si>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</si>
  <si>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</si>
  <si>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</si>
  <si>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</si>
  <si>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</si>
  <si>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</si>
  <si>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</si>
  <si>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</si>
  <si>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</si>
  <si>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</si>
  <si>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</si>
  <si>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</si>
  <si>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</si>
  <si>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</si>
  <si>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</si>
  <si>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</si>
  <si>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</si>
  <si>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</si>
  <si>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</si>
  <si>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</si>
  <si>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</si>
  <si>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</si>
  <si>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</si>
  <si>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</si>
  <si>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</si>
  <si>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</si>
  <si>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</si>
  <si>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</si>
  <si>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</si>
  <si>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</si>
  <si>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</si>
  <si>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</si>
  <si>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</si>
  <si>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</si>
  <si>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</si>
  <si>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</si>
  <si>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</si>
  <si>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</si>
  <si>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</si>
  <si>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</si>
  <si>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</si>
  <si>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</si>
  <si>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</si>
  <si>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</si>
  <si>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</si>
  <si>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</si>
  <si>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</si>
  <si>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</si>
  <si>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</si>
  <si>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</si>
  <si>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</si>
  <si>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</si>
  <si>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</si>
  <si>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</si>
  <si>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</si>
  <si>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</si>
  <si>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</si>
  <si>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</si>
  <si>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</si>
  <si>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</si>
  <si>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</si>
  <si>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</si>
  <si>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</si>
  <si>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</si>
  <si>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</si>
  <si>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</si>
  <si>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</si>
  <si>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</si>
  <si>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</si>
  <si>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</si>
  <si>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</si>
  <si>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</si>
  <si>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</si>
  <si>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</si>
  <si>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</si>
  <si>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</si>
  <si>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</si>
  <si>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</si>
  <si>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</si>
  <si>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</si>
  <si>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</si>
  <si>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</si>
  <si>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</si>
  <si>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</si>
  <si>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</si>
  <si>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</si>
  <si>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</si>
  <si>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</si>
  <si>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</si>
  <si>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</si>
  <si>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</si>
  <si>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</si>
  <si>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</si>
  <si>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</si>
  <si>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</si>
  <si>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</si>
  <si>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</si>
  <si>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</si>
  <si>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</si>
  <si>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</si>
  <si>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</si>
  <si>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</si>
  <si>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</si>
  <si>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</si>
  <si>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</si>
  <si>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</si>
  <si>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</si>
  <si>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</si>
  <si>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</si>
  <si>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</si>
  <si>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</si>
  <si>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</si>
  <si>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</si>
  <si>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</si>
  <si>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</si>
  <si>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</si>
  <si>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</si>
  <si>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</si>
  <si>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</si>
  <si>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</si>
  <si>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</si>
  <si>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</si>
  <si>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</si>
  <si>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</si>
  <si>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</si>
  <si>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</si>
  <si>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</si>
  <si>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</si>
  <si>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</si>
  <si>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</si>
  <si>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</si>
  <si>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</si>
  <si>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</si>
  <si>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</si>
  <si>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</si>
  <si>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</si>
  <si>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</si>
  <si>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</si>
  <si>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</si>
  <si>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</si>
  <si>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</si>
  <si>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</si>
  <si>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</si>
  <si>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</si>
  <si>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</si>
  <si>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</si>
  <si>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</si>
  <si>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</si>
  <si>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</si>
  <si>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</si>
  <si>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</si>
  <si>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</si>
  <si>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</si>
  <si>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</si>
  <si>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</si>
  <si>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</si>
  <si>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</si>
  <si>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</si>
  <si>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</si>
  <si>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</si>
  <si>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</si>
  <si>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</si>
  <si>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</si>
  <si>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</si>
  <si>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</si>
  <si>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</si>
  <si>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</si>
  <si>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</si>
  <si>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</si>
  <si>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</si>
  <si>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</si>
  <si>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</si>
  <si>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</si>
  <si>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</si>
  <si>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</si>
  <si>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</si>
  <si>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</si>
  <si>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</si>
  <si>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</si>
  <si>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</si>
  <si>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</si>
  <si>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</si>
  <si>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</si>
  <si>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</si>
  <si>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</si>
  <si>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</si>
  <si>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</si>
  <si>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</si>
  <si>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</si>
  <si>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</si>
  <si>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</si>
  <si>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</si>
  <si>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</si>
  <si>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</si>
  <si>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</si>
  <si>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</si>
  <si>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</si>
  <si>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</si>
  <si>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</si>
  <si>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</si>
  <si>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</si>
  <si>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</si>
  <si>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</si>
  <si>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</si>
  <si>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</si>
  <si>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</si>
  <si>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</si>
  <si>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</si>
  <si>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</si>
  <si>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</si>
  <si>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</si>
  <si>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</si>
  <si>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</si>
  <si>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</si>
  <si>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</si>
  <si>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</si>
  <si>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</si>
  <si>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</si>
  <si>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</si>
  <si>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</si>
  <si>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</si>
  <si>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</si>
  <si>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</si>
  <si>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</si>
  <si>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</si>
  <si>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</si>
  <si>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</si>
  <si>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</si>
  <si>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</si>
  <si>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</si>
  <si>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</si>
  <si>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</si>
  <si>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</si>
  <si>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</si>
  <si>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</si>
  <si>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</si>
  <si>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</si>
  <si>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</si>
  <si>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</si>
  <si>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</si>
  <si>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</si>
  <si>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</si>
  <si>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</si>
  <si>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</si>
  <si>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</si>
  <si>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</si>
  <si>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</si>
  <si>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</si>
  <si>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</si>
  <si>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</si>
  <si>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</si>
  <si>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</si>
  <si>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</si>
  <si>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</si>
  <si>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</si>
  <si>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</si>
  <si>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</si>
  <si>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</si>
  <si>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</si>
  <si>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</si>
  <si>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</si>
  <si>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</si>
  <si>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</si>
  <si>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</si>
  <si>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</si>
  <si>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</si>
  <si>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</si>
  <si>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</si>
  <si>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</si>
  <si>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</si>
  <si>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</si>
  <si>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</si>
  <si>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</si>
  <si>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</si>
  <si>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</si>
  <si>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</si>
  <si>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</si>
  <si>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</si>
  <si>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</si>
  <si>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</si>
  <si>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</si>
  <si>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</si>
  <si>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</si>
  <si>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</si>
  <si>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</si>
  <si>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</si>
  <si>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</si>
  <si>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</si>
  <si>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</si>
  <si>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</si>
  <si>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</si>
  <si>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</si>
  <si>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</si>
  <si>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</si>
  <si>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</si>
  <si>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</si>
  <si>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</si>
  <si>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</si>
  <si>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</si>
  <si>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</si>
  <si>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</si>
  <si>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</si>
  <si>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</si>
  <si>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</si>
  <si>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</si>
  <si>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</si>
  <si>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</si>
  <si>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</si>
  <si>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</si>
  <si>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</si>
  <si>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</si>
  <si>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</si>
  <si>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</si>
  <si>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</si>
  <si>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</si>
  <si>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</si>
  <si>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</si>
  <si>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</si>
  <si>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</si>
  <si>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</si>
  <si>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</si>
  <si>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</si>
  <si>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</si>
  <si>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</si>
  <si>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</si>
  <si>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</si>
  <si>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</si>
  <si>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</si>
  <si>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</si>
  <si>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</si>
  <si>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</si>
  <si>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</si>
  <si>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</si>
  <si>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</si>
  <si>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</si>
  <si>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</si>
  <si>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</si>
  <si>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</si>
  <si>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</si>
  <si>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</si>
  <si>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</si>
  <si>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</si>
  <si>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</si>
  <si>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</si>
  <si>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</si>
  <si>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</si>
  <si>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</si>
  <si>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</si>
  <si>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</si>
  <si>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</si>
  <si>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</si>
  <si>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</si>
  <si>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</si>
  <si>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</si>
  <si>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</si>
  <si>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</si>
  <si>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</si>
  <si>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</si>
  <si>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</si>
  <si>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</si>
  <si>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</si>
  <si>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</si>
  <si>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</si>
  <si>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</si>
  <si>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</si>
  <si>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</si>
  <si>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</si>
  <si>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</si>
  <si>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</si>
  <si>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</si>
  <si>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</si>
  <si>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</si>
  <si>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</si>
  <si>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</si>
  <si>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</si>
  <si>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</si>
  <si>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</si>
  <si>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</si>
  <si>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</si>
  <si>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</si>
  <si>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</si>
  <si>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</si>
  <si>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</si>
  <si>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</si>
  <si>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</si>
  <si>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</si>
  <si>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</si>
  <si>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</si>
  <si>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</si>
  <si>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</si>
  <si>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</si>
  <si>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</si>
  <si>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</si>
  <si>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</si>
  <si>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</si>
  <si>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</si>
  <si>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</si>
  <si>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</si>
  <si>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</si>
  <si>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</si>
  <si>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</si>
  <si>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</si>
  <si>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</si>
  <si>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</si>
  <si>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</si>
  <si>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</si>
  <si>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</si>
  <si>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</si>
  <si>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</si>
  <si>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</si>
  <si>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</si>
  <si>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</si>
  <si>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</si>
  <si>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</si>
  <si>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</si>
  <si>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</si>
  <si>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</si>
  <si>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</si>
  <si>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</si>
  <si>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</si>
  <si>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</si>
  <si>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</si>
  <si>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</si>
  <si>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</si>
  <si>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</si>
  <si>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</si>
  <si>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</si>
  <si>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</si>
  <si>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</si>
  <si>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</si>
  <si>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</si>
  <si>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</si>
  <si>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</si>
  <si>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</si>
  <si>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</si>
  <si>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</si>
  <si>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</si>
  <si>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</si>
  <si>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</si>
  <si>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</si>
  <si>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</si>
  <si>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</si>
  <si>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</si>
  <si>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</si>
  <si>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</si>
  <si>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</si>
  <si>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</si>
  <si>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</si>
  <si>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</si>
  <si>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</si>
  <si>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</si>
  <si>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</si>
  <si>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</si>
  <si>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</si>
  <si>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</si>
  <si>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</si>
  <si>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</si>
  <si>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</si>
  <si>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</si>
  <si>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</si>
  <si>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</si>
  <si>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</si>
  <si>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</si>
  <si>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</si>
  <si>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</si>
  <si>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</si>
  <si>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</si>
  <si>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</si>
  <si>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</si>
  <si>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</si>
  <si>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</si>
  <si>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</si>
  <si>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</si>
  <si>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</si>
  <si>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</si>
  <si>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</si>
  <si>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</si>
  <si>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</si>
  <si>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</si>
  <si>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</si>
  <si>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</si>
  <si>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</si>
  <si>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</si>
  <si>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</si>
  <si>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</si>
  <si>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</si>
  <si>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</si>
  <si>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</si>
  <si>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</si>
  <si>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</si>
  <si>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</si>
  <si>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</si>
  <si>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</si>
  <si>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</si>
  <si>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</si>
  <si>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</si>
  <si>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</si>
  <si>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</si>
  <si>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</si>
  <si>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</si>
  <si>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</si>
  <si>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</si>
  <si>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</si>
  <si>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90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</si>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</sst>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340.40685590278008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46003.355281828706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46003.355281828706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46003.355281828706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46003.355281828706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46003.355281828706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46003.355281828706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46003.355281828706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46003.355281828706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46003.355281828706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46003.355281828706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46003.355281828706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46003.355281828706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46003.355281828706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46003.355281828706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46003.355281828706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46003.355281828706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46003.355281828706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46003.355281828706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46003.355281828706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46003.355281828706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46003.355281828706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46003.355281828706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46003.355281828706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46003.355281828706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46003.355281828706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46003.355281828706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46003.355281828706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46003.355281828706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46003.355281828706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46003.355281828706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46003.355281828706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46003.355281828706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46003.355281828706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46003.355281828706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46003.355281828706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46003.355281828706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46003.355281828706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46003.355281828706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46003.355281828706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46003.355281828706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46003.355281828706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46003.355281828706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46003.355281828706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46003.355281828706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46003.355281828706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46003.355281828706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46003.355281828706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46003.355281828706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46003.355281828706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46003.355281828706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46003.355281828706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46003.355281828706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46003.355281828706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46003.355281828706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46003.355281828706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46003.355281828706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46003.355281828706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46003.355281828706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46003.355281828706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46003.355281828706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46003.355281828706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46003.355281828706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46003.355281828706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46003.355281828706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46003.355281828706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46003.355281828706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46003.355281828706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46003.355281828706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46003.355281828706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46003.355281828706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46003.355281828706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46003.355281828706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46003.355281828706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46003.355281828706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46003.355281828706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46003.355281828706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46003.355281828706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46003.355281828706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46003.355281828706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46003.355281828706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46003.355281828706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46003.355281828706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46003.355281828706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46003.355281828706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46003.355281828706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46003.355281828706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46003.355281828706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46003.355281828706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46003.355281828706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46003.355281828706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46003.355281828706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46003.355281828706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46003.355281828706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46003.355281828706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46003.355281828706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46003.355281828706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46003.355281828706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46003.355281828706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46003.355281828706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46003.355281828706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46003.355281828706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46003.355281828706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46003.355281828706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46003.355281828706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46003.355281828706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46003.355281828706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46003.355281828706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46003.355281828706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46003.355281828706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46003.355281828706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46003.355281828706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46003.355281828706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46003.355281828706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46003.355281828706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46003.355281828706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46003.355281828706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46003.355281828706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46003.355281828706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46003.355281828706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46003.355281828706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46003.355281828706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46003.355281828706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46003.355281828706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46003.355281828706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46003.355281828706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46003.355281828706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46003.355281828706</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2274851-67D8-4643-B204-FCAC5860C5AA}"/>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178.35544386574475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18.967862847224751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5.9998998842638684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2.5233721064869314</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2.6068865743582137E-2</v>
      </c>
      <c r="H7" s="97">
        <v>46003.321608796294</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46003.355281828706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46003.355281828706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46003.355281828706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46003.355281828706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46003.355281828706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46003.355281828706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46003.355281828706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46003.355281828706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46003.355281828706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46003.355281828706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46003.355281828706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46003.355281828706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46003.355281828706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46003.355281828706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46003.355281828706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46003.355281828706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46003.355281828706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46003.355281828706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46003.355281828706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46003.355281828706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46003.355281828706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46003.355281828706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46003.355281828706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46003.355281828706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46003.355281828706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46003.355281828706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46003.355281828706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46003.355281828706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46003.355281828706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46003.355281828706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46003.355281828706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46003.355281828706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46003.355281828706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46003.355281828706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46003.355281828706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46003.355281828706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46003.355281828706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46003.355281828706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46003.355281828706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46003.355281828706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46003.355281828706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46003.355281828706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46003.355281828706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46003.355281828706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46003.355281828706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46003.355281828706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46003.355281828706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46003.355281828706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46003.355281828706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46003.355281828706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46003.355281828706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46003.355281828706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46003.355281828706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46003.355281828706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46003.355281828706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46003.355281828706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46003.355281828706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46003.355281828706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46003.355281828706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46003.355281828706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46003.355281828706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46003.355281828706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46003.355281828706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46003.355281828706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46003.355281828706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46003.355281828706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46003.355281828706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46003.355281828706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46003.355281828706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46003.355281828706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46003.355281828706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46003.355281828706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46003.355281828706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46003.355281828706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46003.355281828706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46003.355281828706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46003.355281828706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46003.355281828706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46003.355281828706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46003.355281828706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46003.355281828706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46003.355281828706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46003.355281828706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46003.355281828706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46003.355281828706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46003.355281828706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46003.355281828706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46003.355281828706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46003.355281828706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46003.355281828706</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46003.355281828706</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46003.355281828706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46003.355281828706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46003.355281828706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46003.355281828706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46003.355281828706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46003.355281828706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46003.355281828706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46003.355281828706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46003.355281828706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46003.355281828706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46003.355281828706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46003.355281828706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46003.355281828706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46003.355281828706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46003.355281828706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46003.355281828706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46003.355281828706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46003.355281828706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46003.355281828706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46003.355281828706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46003.355281828706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46003.355281828706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46003.355281828706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46003.355281828706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46003.355281828706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46003.355281828706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46003.355281828706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46003.355281828706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46003.355281828706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46003.355281828706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46003.355281828706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46003.355281828706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46003.355281828706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46003.355281828706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46003.355281828706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46003.355281828706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46003.355281828706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46003.355281828706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46003.355281828706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46003.355281828706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46003.355281828706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46003.355281828706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46003.355281828706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46003.355281828706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46003.355281828706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46003.355281828706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46003.355281828706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46003.355281828706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46003.355281828706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46003.355281828706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46003.355281828706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46003.355281828706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46003.355281828706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46003.355281828706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46003.355281828706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46003.355281828706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46003.355281828706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46003.355281828706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46003.355281828706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46003.355281828706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46003.355281828706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46003.355281828706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46003.355281828706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46003.355281828706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46003.355281828706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46003.355281828706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46003.355281828706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46003.355281828706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46003.355281828706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46003.355281828706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46003.355281828706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46003.355281828706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46003.355281828706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46003.355281828706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46003.355281828706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46003.355281828706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46003.355281828706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46003.355281828706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46003.355281828706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46003.355281828706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46003.355281828706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46003.355281828706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46003.355281828706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46003.355281828706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46003.355281828706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46003.355281828706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46003.355281828706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46003.355281828706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46003.355281828706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46003.355281828706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46003.355281828706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46003.355281828706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46003.355281828706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46003.355281828706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46003.355281828706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46003.355281828706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46003.355281828706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46003.355281828706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46003.355281828706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46003.355281828706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46003.355281828706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46003.355281828706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46003.355281828706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46003.355281828706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46003.355281828706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46003.355281828706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46003.355281828706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46003.355281828706</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46003.355281828706</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46003.355281828706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46003.355281828706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46003.355281828706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46003.355281828706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46003.355281828706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46003.355281828706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46003.355281828706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46003.355281828706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46003.355281828706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46003.355281828706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46003.355281828706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46003.355281828706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46003.355281828706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46003.355281828706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46003.355281828706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46003.355281828706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46003.355281828706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46003.355281828706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46003.355281828706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46003.355281828706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46003.355281828706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46003.355281828706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46003.355281828706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46003.355281828706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46003.355281828706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46003.355281828706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46003.355281828706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46003.355281828706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46003.355281828706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46003.355281828706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46003.355281828706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46003.355281828706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46003.355281828706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46003.355281828706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46003.355281828706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46003.355281828706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46003.355281828706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46003.355281828706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46003.355281828706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46003.355281828706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46003.355281828706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46003.355281828706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46003.355281828706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46003.355281828706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46003.355281828706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46003.355281828706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46003.355281828706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46003.355281828706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46003.355281828706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46003.355281828706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46003.355281828706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46003.355281828706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46003.355281828706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46003.355281828706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46003.355281828706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46003.355281828706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46003.355281828706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46003.355281828706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46003.355281828706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46003.355281828706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46003.355281828706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46003.355281828706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46003.355281828706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46003.355281828706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46003.355281828706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46003.355281828706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46003.355281828706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46003.355281828706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46003.355281828706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46003.355281828706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46003.355281828706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46003.355281828706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46003.355281828706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46003.355281828706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46003.355281828706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46003.355281828706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46003.355281828706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46003.355281828706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46003.355281828706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46003.355281828706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46003.355281828706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46003.355281828706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46003.355281828706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46003.355281828706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46003.355281828706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46003.355281828706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46003.355281828706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46003.355281828706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46003.355281828706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46003.355281828706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46003.355281828706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46003.355281828706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46003.355281828706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46003.355281828706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46003.355281828706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46003.355281828706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46003.355281828706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46003.355281828706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46003.355281828706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46003.355281828706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46003.355281828706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46003.355281828706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46003.355281828706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46003.355281828706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46003.355281828706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46003.355281828706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46003.355281828706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46003.355281828706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46003.355281828706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46003.355281828706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46003.355281828706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46003.355281828706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46003.355281828706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46003.355281828706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46003.355281828706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46003.355281828706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46003.355281828706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46003.355281828706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46003.355281828706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46003.355281828706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46003.355281828706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46003.355281828706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46003.355281828706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46003.355281828706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46003.355281828706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46003.355281828706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46003.355281828706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46003.355281828706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46003.355281828706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46003.355281828706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46003.355281828706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46003.355281828706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46003.355281828706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46003.355281828706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46003.355281828706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46003.355281828706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46003.355281828706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46003.355281828706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46003.355281828706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46003.355281828706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46003.355281828706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46003.355281828706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46003.355281828706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46003.355281828706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46003.355281828706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46003.355281828706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46003.355281828706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46003.355281828706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46003.355281828706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46003.355281828706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46003.355281828706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46003.355281828706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46003.355281828706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46003.355281828706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46003.355281828706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46003.355281828706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46003.355281828706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46003.355281828706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46003.355281828706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46003.355281828706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46003.355281828706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46003.355281828706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46003.355281828706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46003.355281828706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46003.355281828706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46003.355281828706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46003.355281828706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46003.355281828706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46003.355281828706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46003.355281828706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46003.355281828706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46003.355281828706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46003.355281828706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46003.355281828706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46003.355281828706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46003.355281828706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46003.355281828706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46003.355281828706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46003.355281828706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46003.355281828706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46003.355281828706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46003.355281828706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46003.355281828706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46003.355281828706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46003.355281828706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46003.355281828706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46003.355281828706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46003.355281828706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46003.355281828706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46003.355281828706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46003.355281828706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46003.355281828706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46003.355281828706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46003.355281828706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46003.355281828706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46003.355281828706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46003.355281828706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46003.355281828706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46003.355281828706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46003.355281828706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46003.355281828706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46003.355281828706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46003.355281828706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46003.355281828706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46003.355281828706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46003.355281828706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46003.355281828706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46003.355281828706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46003.355281828706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46003.355281828706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46003.355281828706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46003.355281828706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46003.355281828706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46003.355281828706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46003.355281828706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46003.355281828706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46003.355281828706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46003.355281828706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46003.355281828706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46003.355281828706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46003.355281828706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46003.355281828706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46003.355281828706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46003.355281828706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46003.355281828706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46003.355281828706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46003.355281828706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46003.355281828706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46003.355281828706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46003.355281828706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46003.355281828706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46003.355281828706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46003.355281828706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46003.355281828706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46003.355281828706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46003.355281828706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46003.355281828706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46003.355281828706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46003.355281828706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46003.355281828706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46003.355281828706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46003.355281828706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46003.355281828706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46003.355281828706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46003.355281828706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46003.355281828706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46003.355281828706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46003.355281828706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46003.355281828706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46003.355281828706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46003.355281828706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46003.355281828706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46003.355281828706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46003.355281828706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46003.355281828706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46003.355281828706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46003.355281828706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46003.355281828706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46003.355281828706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46003.355281828706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46003.355281828706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46003.355281828706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46003.355281828706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46003.355281828706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46003.355281828706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46003.355281828706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46003.355281828706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46003.355281828706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46003.355281828706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46003.355281828706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46003.355281828706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46003.355281828706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46003.355281828706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46003.355281828706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46003.355281828706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46003.355281828706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46003.355281828706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46003.355281828706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46003.355281828706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46003.355281828706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46003.355281828706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46003.355281828706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46003.355281828706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46003.355281828706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46003.355281828706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46003.355281828706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46003.355281828706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46003.355281828706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46003.355281828706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46003.355281828706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46003.355281828706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46003.355281828706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46003.355281828706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46003.355281828706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46003.355281828706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46003.355281828706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46003.355281828706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46003.355281828706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46003.355281828706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46003.355281828706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46003.355281828706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46003.355281828706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46003.355281828706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46003.355281828706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46003.355281828706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46003.355281828706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46003.355281828706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46003.355281828706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46003.355281828706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46003.355281828706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46003.355281828706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46003.355281828706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46003.355281828706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46003.355281828706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46003.355281828706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46003.355281828706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46003.355281828706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46003.355281828706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46003.355281828706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46003.355281828706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46003.355281828706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46003.355281828706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46003.355281828706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46003.355281828706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46003.355281828706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46003.355281828706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46003.355281828706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46003.355281828706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46003.355281828706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46003.355281828706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46003.355281828706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46003.355281828706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46003.355281828706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46003.355281828706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46003.355281828706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46003.355281828706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46003.355281828706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46003.355281828706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46003.355281828706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46003.355281828706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46003.355281828706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46003.355281828706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46003.355281828706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46003.355281828706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46003.355281828706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46003.355281828706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46003.355281828706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46003.355281828706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46003.355281828706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46003.355281828706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46003.355281828706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46003.355281828706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46003.355281828706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46003.355281828706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46003.355281828706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46003.355281828706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46003.355281828706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46003.355281828706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46003.355281828706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46003.355281828706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46003.355281828706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46003.355281828706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46003.355281828706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46003.355281828706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46003.355281828706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46003.355281828706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46003.355281828706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46003.355281828706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46003.355281828706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46003.355281828706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46003.355281828706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46003.355281828706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46003.355281828706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46003.355281828706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46003.355281828706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46003.355281828706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46003.355281828706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46003.355281828706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46003.355281828706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46003.355281828706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46003.355281828706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46003.355281828706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46003.355281828706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46003.355281828706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46003.355281828706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46003.355281828706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46003.355281828706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46003.355281828706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46003.355281828706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46003.355281828706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46003.355281828706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46003.355281828706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46003.355281828706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46003.355281828706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46003.355281828706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46003.355281828706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46003.355281828706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46003.355281828706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46003.355281828706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46003.355281828706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46003.355281828706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46003.355281828706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46003.355281828706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46003.355281828706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46003.355281828706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46003.355281828706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46003.355281828706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46003.355281828706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46003.355281828706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46003.355281828706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46003.355281828706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46003.355281828706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46003.355281828706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46003.355281828706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46003.355281828706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46003.355281828706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46003.355281828706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46003.355281828706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46003.355281828706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46003.355281828706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46003.355281828706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46003.355281828706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46003.355281828706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46003.355281828706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46003.355281828706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46003.355281828706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46003.355281828706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46003.355281828706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46003.355281828706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46003.355281828706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46003.355281828706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46003.355281828706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46003.355281828706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46003.355281828706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46003.355281828706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46003.355281828706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46003.355281828706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46003.355281828706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46003.355281828706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46003.355281828706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46003.355281828706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46003.355281828706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46003.355281828706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46003.355281828706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46003.355281828706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46003.355281828706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46003.355281828706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46003.355281828706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46003.355281828706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46003.355281828706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46003.355281828706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46003.355281828706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46003.355281828706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46003.355281828706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46003.355281828706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46003.355281828706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46003.355281828706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46003.355281828706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46003.355281828706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46003.355281828706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46003.355281828706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46003.355281828706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46003.355281828706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46003.355281828706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46003.355281828706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46003.355281828706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46003.355281828706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46003.355281828706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46003.355281828706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46003.355281828706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46003.355281828706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46003.355281828706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46003.355281828706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46003.355281828706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46003.355281828706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46003.355281828706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46003.355281828706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46003.355281828706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46003.355281828706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46003.355281828706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46003.355281828706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46003.355281828706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46003.355281828706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46003.355281828706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46003.355281828706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46003.355281828706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46003.355281828706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46003.355281828706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46003.355281828706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46003.355281828706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46003.355281828706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46003.355281828706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46003.355281828706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46003.355281828706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46003.355281828706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46003.355281828706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46003.355281828706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46003.355281828706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46003.355281828706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46003.355281828706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46003.355281828706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46003.355281828706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46003.355281828706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46003.355281828706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46003.355281828706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46003.355281828706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46003.355281828706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46003.355281828706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46003.355281828706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46003.355281828706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46003.355281828706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46003.355281828706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46003.355281828706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46003.355281828706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46003.355281828706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46003.355281828706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46003.355281828706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46003.355281828706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46003.355281828706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46003.355281828706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46003.355281828706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46003.355281828706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46003.355281828706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46003.355281828706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46003.355281828706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46003.355281828706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46003.355281828706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46003.355281828706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46003.355281828706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46003.355281828706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46003.355281828706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46003.355281828706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46003.355281828706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46003.355281828706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46003.355281828706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46003.355281828706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46003.355281828706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46003.355281828706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46003.355281828706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46003.355281828706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46003.355281828706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46003.355281828706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46003.355281828706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46003.355281828706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46003.355281828706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46003.355281828706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46003.355281828706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46003.355281828706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46003.355281828706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46003.355281828706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46003.355281828706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46003.355281828706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46003.355281828706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46003.355281828706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46003.355281828706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46003.355281828706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46003.355281828706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46003.355281828706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46003.355281828706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46003.355281828706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46003.355281828706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46003.355281828706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46003.355281828706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46003.355281828706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46003.355281828706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46003.355281828706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46003.355281828706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46003.355281828706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46003.355281828706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46003.355281828706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46003.355281828706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46003.355281828706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46003.355281828706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46003.355281828706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46003.355281828706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46003.355281828706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46003.355281828706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46003.355281828706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46003.355281828706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46003.355281828706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46003.355281828706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46003.355281828706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46003.355281828706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46003.355281828706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46003.355281828706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46003.355281828706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46003.355281828706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46003.355281828706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46003.355281828706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46003.355281828706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46003.355281828706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46003.355281828706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46003.355281828706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46003.355281828706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46003.355281828706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46003.355281828706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46003.355281828706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46003.355281828706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46003.355281828706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46003.355281828706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46003.355281828706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46003.355281828706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46003.355281828706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46003.355281828706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46003.355281828706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46003.355281828706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46003.355281828706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46003.355281828706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46003.355281828706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46003.355281828706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46003.355281828706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46003.355281828706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46003.355281828706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46003.355281828706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46003.355281828706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46003.355281828706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46003.355281828706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46003.355281828706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46003.355281828706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46003.355281828706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46003.355281828706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46003.355281828706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46003.355281828706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46003.355281828706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46003.355281828706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46003.355281828706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46003.355281828706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46003.355281828706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46003.355281828706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46003.355281828706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46003.355281828706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46003.355281828706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46003.355281828706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46003.355281828706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46003.355281828706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46003.355281828706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46003.355281828706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46003.355281828706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46003.355281828706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46003.355281828706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46003.355281828706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46003.355281828706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46003.355281828706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46003.355281828706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46003.355281828706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46003.355281828706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46003.355281828706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46003.355281828706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46003.355281828706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46003.355281828706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46003.355281828706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46003.355281828706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46003.355281828706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46003.355281828706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46003.355281828706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46003.355281828706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46003.355281828706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46003.355281828706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46003.355281828706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46003.355281828706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46003.355281828706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46003.355281828706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46003.355281828706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46003.355281828706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46003.355281828706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46003.355281828706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46003.355281828706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46003.355281828706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46003.355281828706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46003.355281828706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46003.355281828706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46003.355281828706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46003.355281828706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46003.355281828706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46003.355281828706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46003.355281828706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46003.355281828706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46003.355281828706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46003.355281828706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46003.355281828706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46003.355281828706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46003.355281828706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46003.355281828706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46003.355281828706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46003.355281828706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46003.355281828706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46003.355281828706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46003.355281828706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46003.355281828706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46003.355281828706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46003.355281828706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46003.355281828706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46003.355281828706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46003.355281828706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46003.355281828706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46003.355281828706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46003.355281828706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46003.355281828706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46003.355281828706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46003.355281828706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46003.355281828706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46003.355281828706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46003.355281828706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46003.355281828706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46003.355281828706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46003.355281828706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46003.355281828706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46003.355281828706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46003.355281828706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46003.355281828706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46003.355281828706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46003.355281828706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46003.355281828706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46003.355281828706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46003.355281828706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46003.355281828706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46003.355281828706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46003.355281828706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46003.355281828706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46003.355281828706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46003.355281828706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46003.355281828706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46003.355281828706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46003.355281828706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46003.355281828706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46003.355281828706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46003.355281828706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46003.355281828706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46003.355281828706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46003.355281828706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46003.355281828706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46003.355281828706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46003.355281828706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46003.355281828706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46003.355281828706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46003.355281828706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46003.355281828706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46003.355281828706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46003.355281828706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46003.355281828706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46003.355281828706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46003.355281828706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46003.355281828706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46003.355281828706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46003.355281828706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46003.355281828706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46003.355281828706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46003.355281828706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46003.355281828706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46003.355281828706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46003.355281828706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46003.355281828706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46003.355281828706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46003.355281828706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46003.355281828706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46003.355281828706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46003.355281828706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46003.355281828706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46003.355281828706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46003.355281828706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46003.355281828706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46003.355281828706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46003.355281828706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46003.355281828706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46003.355281828706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46003.355281828706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46003.355281828706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46003.355281828706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46003.355281828706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46003.355281828706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46003.355281828706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46003.355281828706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46003.355281828706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46003.355281828706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46003.355281828706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46003.355281828706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46003.355281828706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46003.355281828706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46003.355281828706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46003.355281828706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46003.355281828706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46003.355281828706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46003.355281828706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46003.355281828706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46003.355281828706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46003.355281828706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46003.355281828706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46003.355281828706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46003.355281828706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46003.355281828706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46003.355281828706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46003.355281828706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46003.355281828706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46003.355281828706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46003.355281828706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46003.355281828706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46003.355281828706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46003.355281828706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46003.355281828706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46003.355281828706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46003.355281828706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46003.355281828706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46003.355281828706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46003.355281828706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46003.355281828706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46003.355281828706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46003.355281828706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46003.355281828706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46003.355281828706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46003.355281828706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46003.355281828706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46003.355281828706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46003.355281828706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46003.355281828706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46003.355281828706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46003.355281828706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46003.355281828706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46003.355281828706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46003.355281828706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46003.355281828706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46003.355281828706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46003.355281828706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46003.355281828706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46003.355281828706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46003.355281828706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46003.355281828706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46003.355281828706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46003.355281828706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46003.355281828706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46003.355281828706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46003.355281828706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46003.355281828706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46003.355281828706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46003.355281828706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46003.355281828706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46003.355281828706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46003.355281828706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46003.355281828706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46003.355281828706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46003.355281828706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46003.355281828706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46003.355281828706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46003.355281828706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46003.355281828706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46003.355281828706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46003.355281828706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46003.355281828706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46003.355281828706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46003.355281828706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46003.355281828706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46003.355281828706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46003.355281828706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46003.355281828706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46003.355281828706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46003.355281828706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46003.355281828706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46003.355281828706</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299.87456423611002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4.5611383101859246</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7" ca="1" si="1">IFERROR(NOW()-F4,"")</f>
        <v>46003.355281828706</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46003.355281828706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46003.355281828706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46003.355281828706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46003.355281828706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46003.355281828706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46003.355281828706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46003.355281828706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46003.355281828706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46003.355281828706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46003.355281828706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46003.355281828706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46003.355281828706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46003.355281828706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46003.355281828706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46003.355281828706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46003.355281828706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46003.355281828706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46003.355281828706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46003.355281828706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46003.355281828706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46003.355281828706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46003.355281828706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46003.355281828706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46003.355281828706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46003.355281828706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46003.355281828706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46003.355281828706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46003.355281828706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46003.355281828706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46003.355281828706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46003.355281828706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46003.355281828706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46003.355281828706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46003.355281828706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46003.355281828706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46003.355281828706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46003.355281828706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46003.355281828706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46003.355281828706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46003.355281828706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46003.355281828706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46003.355281828706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46003.355281828706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46003.355281828706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46003.355281828706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46003.355281828706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46003.355281828706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46003.355281828706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46003.355281828706</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111.5232216435179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77.166404513889574</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54.694170717593806</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21.981983217592642</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6.2477934027774609</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1.2357679398191976</v>
      </c>
      <c r="H7" s="38">
        <v>46002.086875000001</v>
      </c>
      <c r="I7" s="37" t="str">
        <f>IFERROR(VLOOKUP(D7,[1]DB!A:F,6,0),"")</f>
        <v>SCECO</v>
      </c>
      <c r="J7" s="37" t="str">
        <f>IFERROR(VLOOKUP(D7,[1]DB!A:G,7,0),"")</f>
        <v>Good</v>
      </c>
      <c r="K7" s="37" t="s">
        <v>39139</v>
      </c>
      <c r="L7" s="37" t="str">
        <f>IFERROR(VLOOKUP(D7,[1]DB!A:I,9,0),"")</f>
        <v>Latis</v>
      </c>
      <c r="M7" s="37"/>
    </row>
    <row r="8" spans="1:13">
      <c r="A8" s="37"/>
      <c r="B8" s="37" t="str">
        <f>IFERROR(VLOOKUP(D8,[1]DB!A:K,11,0),"")</f>
        <v/>
      </c>
      <c r="C8" s="37"/>
      <c r="D8" s="37"/>
      <c r="E8" s="37"/>
      <c r="F8" s="38"/>
      <c r="G8" s="129">
        <f t="shared" ref="G8:G61" ca="1" si="3">IFERROR(NOW()-F8,"")</f>
        <v>46003.355281828706</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46003.355281828706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46003.355281828706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46003.355281828706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46003.355281828706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46003.355281828706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46003.355281828706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46003.355281828706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46003.355281828706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46003.355281828706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46003.355281828706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46003.355281828706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46003.355281828706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46003.355281828706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46003.355281828706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46003.355281828706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46003.355281828706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46003.355281828706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46003.355281828706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46003.355281828706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46003.355281828706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46003.355281828706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46003.355281828706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46003.355281828706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46003.355281828706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46003.355281828706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46003.355281828706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46003.355281828706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46003.355281828706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46003.355281828706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46003.355281828706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46003.355281828706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46003.355281828706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46003.355281828706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46003.355281828706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46003.355281828706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46003.355281828706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46003.355281828706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46003.355281828706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46003.355281828706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46003.355281828706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46003.355281828706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46003.355281828706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46003.355281828706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46003.355281828706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46003.355281828706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46003.355281828706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46003.355281828706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46003.355281828706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46003.355281828706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46003.355281828706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46003.355281828706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46003.355281828706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46003.355281828706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46003.355281828706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46003.355281828706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46003.355281828706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46003.355281828706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46003.355281828706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46003.355281828706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46003.355281828706</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tabSelected="1" workbookViewId="0">
      <selection activeCell="F5" sqref="F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v>46003.265092592592</v>
      </c>
      <c r="G2" s="72">
        <f t="shared" ref="G2:G45" ca="1" si="0">IFERROR(NOW()-F2,"-")</f>
        <v>9.0189236114383675E-2</v>
      </c>
      <c r="H2" s="116">
        <v>46003.265057870369</v>
      </c>
      <c r="I2" s="114" t="str">
        <f>IFERROR(VLOOKUP(D2,DB!A:F,6,0),"")</f>
        <v>SCECO</v>
      </c>
      <c r="J2" s="114" t="str">
        <f>IFERROR(VLOOKUP(D2,DB!A:G,7,0),"")</f>
        <v>Dead+No BB Design</v>
      </c>
      <c r="K2" s="117" t="s">
        <v>39141</v>
      </c>
      <c r="L2" s="131" t="str">
        <f>IFERROR(VLOOKUP(D2,DB!A:I,9,0),"")</f>
        <v>Latis</v>
      </c>
    </row>
    <row r="3" spans="1:16382" ht="31.5" customHeight="1">
      <c r="A3" s="113"/>
      <c r="B3" s="114" t="str">
        <f>IFERROR(VLOOKUP(D3,DB!A:K,11,0),"")</f>
        <v/>
      </c>
      <c r="C3" s="115"/>
      <c r="D3" s="114"/>
      <c r="E3" s="136"/>
      <c r="F3" s="116"/>
      <c r="G3" s="72">
        <f t="shared" ca="1" si="0"/>
        <v>46003.355281828706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46003.355281828706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46003.355281828706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46003.355281828706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46003.355281828706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46003.355281828706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46003.355281828706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46003.355281828706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46003.355281828706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46003.355281828706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46003.355281828706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46003.355281828706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46003.355281828706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46003.355281828706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46003.355281828706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46003.355281828706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46003.355281828706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46003.355281828706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46003.355281828706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46003.355281828706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46003.355281828706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46003.355281828706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46003.355281828706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46003.355281828706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46003.355281828706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46003.355281828706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46003.355281828706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46003.355281828706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46003.355281828706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46003.355281828706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46003.355281828706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46003.355281828706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46003.355281828706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46003.355281828706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46003.355281828706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46003.355281828706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46003.355281828706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46003.355281828706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46003.355281828706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46003.355281828706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46003.355281828706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46003.355281828706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46003.355281828706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46003.355281828706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46003.355281828706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46003.355281828706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46003.355281828706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46003.355281828706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46003.355281828706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46003.355281828706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46003.355281828706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46003.355281828706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46003.355281828706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46003.355281828706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46003.355281828706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46003.355281828706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46003.355281828706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46003.355281828706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46003.355281828706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46003.355281828706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46003.355281828706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46003.355281828706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46003.355281828706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46003.355281828706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46003.355281828706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46003.355281828706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46003.355281828706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46003.355281828706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46003.355281828706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46003.355281828706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46003.355281828706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46003.355281828706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46003.355281828706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46003.355281828706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46003.355281828706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46003.355281828706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46003.355281828706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46003.355281828706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46003.355281828706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46003.355281828706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46003.355281828706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46003.355281828706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46003.355281828706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46003.355281828706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46003.355281828706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46003.355281828706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46003.355281828706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46003.355281828706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46003.355281828706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46003.355281828706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46003.355281828706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46003.355281828706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46003.355281828706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46003.355281828706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46003.355281828706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46003.355281828706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46003.355281828706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46003.355281828706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46003.355281828706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46003.355281828706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46003.355281828706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46003.355281828706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46003.355281828706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46003.355281828706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46003.355281828706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46003.355281828706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46003.355281828706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46003.355281828706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46003.355281828706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46003.355281828706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46003.355281828706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46003.355281828706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46003.355281828706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46003.355281828706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46003.355281828706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46003.355281828706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46003.355281828706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46003.355281828706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46003.355281828706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46003.355281828706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46003.355281828706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46003.355281828706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46003.355281828706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46003.355281828706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46003.355281828706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46003.355281828706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46003.355281828706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46003.355281828706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46003.355281828706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46003.355281828706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46003.355281828706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46003.355281828706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46003.355281828706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46003.355281828706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46003.355281828706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46003.355281828706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46003.355281828706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46003.355281828706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46003.355281828706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46003.355281828706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46003.355281828706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46003.355281828706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46003.355281828706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46003.355281828706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46003.355281828706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46003.355281828706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46003.355281828706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46003.355281828706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46003.355281828706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46003.355281828706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46003.355281828706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46003.355281828706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46003.355281828706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46003.355281828706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46003.355281828706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46003.355281828706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46003.355281828706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46003.355281828706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46003.355281828706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46003.355281828706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46003.355281828706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46003.355281828706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46003.355281828706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46003.355281828706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46003.355281828706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46003.355281828706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46003.355281828706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46003.355281828706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46003.355281828706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46003.355281828706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46003.355281828706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46003.355281828706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46003.355281828706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46003.355281828706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46003.355281828706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46003.355281828706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46003.355281828706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46003.355281828706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46003.355281828706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46003.355281828706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46003.355281828706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46003.355281828706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46003.355281828706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46003.355281828706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46003.355281828706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46003.355281828706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46003.355281828706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46003.355281828706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46003.355281828706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46003.355281828706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46003.355281828706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46003.355281828706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46003.355281828706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46003.355281828706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46003.355281828706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46003.355281828706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46003.355281828706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46003.355281828706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46003.355281828706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46003.355281828706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46003.355281828706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46003.355281828706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46003.355281828706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46003.355281828706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46003.355281828706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46003.355281828706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46003.355281828706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46003.355281828706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46003.355281828706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46003.355281828706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46003.355281828706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46003.355281828706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46003.355281828706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46003.355281828706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46003.355281828706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46003.355281828706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46003.355281828706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46003.355281828706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46003.355281828706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46003.355281828706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46003.355281828706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46003.355281828706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46003.355281828706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46003.355281828706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46003.355281828706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46003.355281828706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46003.355281828706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46003.355281828706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46003.355281828706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46003.355281828706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46003.355281828706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46003.355281828706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46003.355281828706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46003.355281828706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46003.355281828706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46003.355281828706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46003.355281828706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46003.355281828706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46003.355281828706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46003.355281828706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46003.355281828706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46003.355281828706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46003.355281828706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46003.355281828706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46003.355281828706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46003.355281828706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46003.355281828706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46003.355281828706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46003.355281828706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46003.355281828706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46003.355281828706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46003.355281828706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46003.355281828706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46003.355281828706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46003.355281828706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46003.355281828706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46003.355281828706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46003.355281828706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46003.355281828706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46003.355281828706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46003.355281828706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46003.355281828706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46003.355281828706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46003.355281828706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46003.355281828706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46003.355281828706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46003.355281828706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46003.355281828706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46003.355281828706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46003.355281828706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46003.355281828706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46003.355281828706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46003.355281828706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46003.355281828706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46003.355281828706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46003.355281828706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46003.355281828706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46003.355281828706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46003.355281828706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46003.355281828706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46003.355281828706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46003.355281828706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46003.355281828706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46003.355281828706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46003.355281828706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46003.355281828706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46003.355281828706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46003.355281828706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46003.355281828706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46003.355281828706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46003.355281828706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46003.355281828706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46003.355281828706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46003.355281828706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46003.355281828706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46003.355281828706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46003.355281828706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46003.355281828706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46003.355281828706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46003.355281828706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46003.355281828706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46003.355281828706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46003.355281828706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46003.355281828706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46003.355281828706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46003.355281828706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46003.355281828706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46003.355281828706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46003.355281828706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46003.355281828706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46003.355281828706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46003.355281828706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46003.355281828706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46003.355281828706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46003.355281828706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46003.355281828706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46003.355281828706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46003.355281828706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46003.355281828706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46003.355281828706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46003.355281828706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46003.355281828706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46003.355281828706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46003.355281828706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46003.355281828706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46003.355281828706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46003.355281828706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46003.355281828706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46003.355281828706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46003.355281828706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46003.355281828706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46003.355281828706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46003.355281828706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46003.355281828706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46003.355281828706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46003.355281828706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46003.355281828706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46003.355281828706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46003.355281828706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46003.355281828706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46003.355281828706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46003.355281828706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46003.355281828706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46003.355281828706</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46003.355281828706</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2025-12-12T05:32:04Z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