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752" documentId="120_S{2AC9BD13-BADA-5192-A53E-5A8FF88502F6}" xr6:coauthVersionLast="47" xr6:coauthVersionMax="47" xr10:uidLastSave="{BE91C223-564F-4887-87CB-EAC530C5CBB4}"/>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7" i="1"/>
  <c r="B2" i="3"/>
  <c r="G2" i="3"/>
  <c r="I2" i="3"/>
  <c r="J2" i="3"/>
  <c r="L2" i="3"/>
  <c r="B3" i="3"/>
  <c r="G3" i="3"/>
  <c r="I3" i="3"/>
  <c r="J3" i="3"/>
  <c r="L3" i="3"/>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0" i="9"/>
  <c r="B11" i="9"/>
  <c r="B12" i="9"/>
  <c r="B13" i="9"/>
  <c r="B14" i="9"/>
  <c r="B15" i="9"/>
  <c r="B16" i="9"/>
  <c r="B17" i="9"/>
  <c r="B18" i="9"/>
  <c r="B19" i="9"/>
  <c r="B20" i="9"/>
  <c r="B21" i="9"/>
  <c r="B22" i="9"/>
  <c r="B23" i="9"/>
  <c r="B24" i="9"/>
  <c r="B25" i="9"/>
  <c r="B26" i="9"/>
  <c r="B27" i="9"/>
  <c r="B28" i="9"/>
  <c r="B29" i="9"/>
  <c r="G10" i="9"/>
  <c r="G11" i="9"/>
  <c r="G12" i="9"/>
  <c r="G13" i="9"/>
  <c r="G14" i="9"/>
  <c r="G15" i="9"/>
  <c r="G16" i="9"/>
  <c r="G17" i="9"/>
  <c r="G18" i="9"/>
  <c r="G19" i="9"/>
  <c r="G20" i="9"/>
  <c r="G21" i="9"/>
  <c r="G22" i="9"/>
  <c r="G23" i="9"/>
  <c r="G24" i="9"/>
  <c r="G25" i="9"/>
  <c r="G26" i="9"/>
  <c r="G27" i="9"/>
  <c r="G28" i="9"/>
  <c r="G29" i="9"/>
  <c r="I10" i="9"/>
  <c r="I11" i="9"/>
  <c r="I12" i="9"/>
  <c r="I13" i="9"/>
  <c r="I14" i="9"/>
  <c r="I15" i="9"/>
  <c r="I16" i="9"/>
  <c r="I17" i="9"/>
  <c r="I18" i="9"/>
  <c r="I19" i="9"/>
  <c r="I20" i="9"/>
  <c r="I21" i="9"/>
  <c r="I22" i="9"/>
  <c r="I23" i="9"/>
  <c r="I24" i="9"/>
  <c r="I25" i="9"/>
  <c r="I26" i="9"/>
  <c r="I27" i="9"/>
  <c r="I28" i="9"/>
  <c r="I29" i="9"/>
  <c r="L10" i="9"/>
  <c r="L11" i="9"/>
  <c r="L12" i="9"/>
  <c r="L13" i="9"/>
  <c r="L14" i="9"/>
  <c r="L15" i="9"/>
  <c r="L16" i="9"/>
  <c r="L17" i="9"/>
  <c r="L18" i="9"/>
  <c r="L19" i="9"/>
  <c r="L20" i="9"/>
  <c r="L21" i="9"/>
  <c r="L22" i="9"/>
  <c r="L23" i="9"/>
  <c r="L24" i="9"/>
  <c r="L25" i="9"/>
  <c r="L26" i="9"/>
  <c r="L27" i="9"/>
  <c r="L28" i="9"/>
  <c r="L29" i="9"/>
  <c r="J10" i="9"/>
  <c r="J11" i="9"/>
  <c r="J12" i="9"/>
  <c r="J13" i="9"/>
  <c r="J14" i="9"/>
  <c r="J15" i="9"/>
  <c r="J16" i="9"/>
  <c r="J17" i="9"/>
  <c r="J18" i="9"/>
  <c r="J19" i="9"/>
  <c r="J20" i="9"/>
  <c r="J21" i="9"/>
  <c r="J22" i="9"/>
  <c r="J23" i="9"/>
  <c r="J24" i="9"/>
  <c r="J25" i="9"/>
  <c r="J26" i="9"/>
  <c r="J27" i="9"/>
  <c r="J28" i="9"/>
  <c r="J29" i="9"/>
  <c r="L2" i="9"/>
  <c r="L3" i="9"/>
  <c r="L4" i="9"/>
  <c r="L5" i="9"/>
  <c r="L6" i="9"/>
  <c r="L7" i="9"/>
  <c r="L8" i="9"/>
  <c r="L9" i="9"/>
  <c r="J2" i="9"/>
  <c r="J4" i="9"/>
  <c r="J5" i="9"/>
  <c r="J6" i="9"/>
  <c r="J7" i="9"/>
  <c r="J8" i="9"/>
  <c r="J9" i="9"/>
  <c r="I2" i="9"/>
  <c r="I4" i="9"/>
  <c r="I5" i="9"/>
  <c r="I6" i="9"/>
  <c r="I7" i="9"/>
  <c r="I8" i="9"/>
  <c r="I9" i="9"/>
  <c r="B2" i="9"/>
  <c r="B4" i="9"/>
  <c r="B5" i="9"/>
  <c r="B6" i="9"/>
  <c r="B7" i="9"/>
  <c r="B8" i="9"/>
  <c r="B9" i="9"/>
  <c r="G2" i="9"/>
  <c r="G3" i="9"/>
  <c r="G4" i="9"/>
  <c r="G5" i="9"/>
  <c r="G6" i="9"/>
  <c r="G7" i="9"/>
  <c r="G8" i="9"/>
  <c r="G9"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<sst xmlns="http://schemas.openxmlformats.org/spreadsheetml/2006/main" count="180298" uniqueCount="39128">
  <si>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</si>
  <si>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</si>
  <si>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</si>
  <si>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</si>
  <si>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</si>
  <si>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</si>
  <si>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</si>
  <si>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</si>
  <si>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</si>
  <si>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</si>
  <si>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</si>
  <si>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</si>
  <si>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</si>
  <si>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</si>
  <si>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</si>
  <si>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</si>
  <si>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</si>
  <si>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</si>
  <si>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</si>
  <si>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</si>
  <si>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</si>
  <si>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</si>
  <si>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</si>
  <si>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</si>
  <si>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</si>
  <si>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</si>
  <si>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</si>
  <si>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</si>
  <si>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</si>
  <si>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</si>
  <si>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</si>
  <si>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</si>
  <si>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</si>
  <si>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</si>
  <si>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</si>
  <si>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</si>
  <si>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</si>
  <si>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</si>
  <si>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</si>
  <si>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</si>
  <si>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</si>
  <si>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</si>
  <si>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</si>
  <si>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</si>
  <si>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</si>
  <si>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</si>
  <si>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</si>
  <si>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</si>
  <si>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</si>
  <si>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</si>
  <si>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</si>
  <si>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</si>
  <si>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</si>
  <si>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</si>
  <si>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</si>
  <si>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</si>
  <si>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</si>
  <si>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</si>
  <si>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</si>
  <si>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</si>
  <si>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</si>
  <si>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</si>
  <si>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</si>
  <si>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</si>
  <si>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</si>
  <si>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</si>
  <si>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</si>
  <si>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</si>
  <si>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</si>
  <si>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</si>
  <si>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</si>
  <si>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</si>
  <si>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</si>
  <si>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</si>
  <si>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</si>
  <si>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</si>
  <si>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</si>
  <si>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</si>
  <si>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</si>
  <si>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</si>
  <si>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</si>
  <si>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</si>
  <si>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</si>
  <si>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</si>
  <si>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</si>
  <si>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</si>
  <si>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</si>
  <si>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</si>
  <si>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</si>
  <si>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</si>
  <si>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</si>
  <si>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</si>
  <si>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</si>
  <si>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</si>
  <si>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</si>
  <si>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</si>
  <si>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</si>
  <si>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</si>
  <si>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</si>
  <si>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</si>
  <si>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</si>
  <si>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</si>
  <si>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</si>
  <si>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</si>
  <si>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</si>
  <si>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</si>
  <si>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</si>
  <si>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</si>
  <si>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</si>
  <si>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</si>
  <si>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</si>
  <si>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</si>
  <si>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</si>
  <si>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</si>
  <si>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</si>
  <si>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</si>
  <si>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</si>
  <si>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</si>
  <si>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</si>
  <si>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</si>
  <si>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</si>
  <si>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</si>
  <si>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</si>
  <si>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</si>
  <si>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</si>
  <si>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</si>
  <si>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</si>
  <si>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</si>
  <si>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</si>
  <si>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</si>
  <si>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</si>
  <si>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</si>
  <si>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</si>
  <si>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</si>
  <si>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</si>
  <si>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</si>
  <si>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</si>
  <si>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</si>
  <si>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</si>
  <si>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</si>
  <si>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</si>
  <si>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</si>
  <si>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</si>
  <si>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</si>
  <si>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</si>
  <si>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</si>
  <si>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</si>
  <si>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</si>
  <si>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</si>
  <si>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</si>
  <si>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</si>
  <si>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</si>
  <si>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</si>
  <si>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</si>
  <si>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</si>
  <si>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</si>
  <si>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</si>
  <si>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</si>
  <si>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</si>
  <si>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</si>
  <si>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</si>
  <si>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</si>
  <si>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</si>
  <si>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</si>
  <si>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</si>
  <si>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</si>
  <si>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</si>
  <si>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</si>
  <si>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</si>
  <si>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</si>
  <si>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</si>
  <si>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</si>
  <si>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</si>
  <si>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</si>
  <si>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</si>
  <si>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</si>
  <si>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</si>
  <si>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</si>
  <si>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</si>
  <si>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</si>
  <si>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</si>
  <si>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</si>
  <si>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</si>
  <si>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</si>
  <si>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</si>
  <si>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</si>
  <si>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</si>
  <si>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</si>
  <si>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</si>
  <si>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</si>
  <si>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</si>
  <si>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</si>
  <si>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</si>
  <si>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</si>
  <si>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</si>
  <si>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</si>
  <si>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</si>
  <si>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</si>
  <si>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</si>
  <si>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</si>
  <si>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</si>
  <si>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</si>
  <si>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</si>
  <si>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</si>
  <si>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</si>
  <si>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</si>
  <si>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</si>
  <si>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</si>
  <si>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</si>
  <si>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</si>
  <si>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</si>
  <si>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</si>
  <si>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</si>
  <si>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</si>
  <si>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</si>
  <si>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</si>
  <si>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</si>
  <si>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</si>
  <si>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</si>
  <si>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</si>
  <si>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</si>
  <si>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</si>
  <si>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</si>
  <si>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</si>
  <si>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</si>
  <si>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</si>
  <si>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</si>
  <si>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</si>
  <si>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</si>
  <si>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</si>
  <si>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</si>
  <si>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</si>
  <si>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</si>
  <si>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</si>
  <si>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</si>
  <si>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</si>
  <si>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</si>
  <si>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</si>
  <si>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</si>
  <si>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</si>
  <si>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</si>
  <si>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</si>
  <si>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</si>
  <si>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</si>
  <si>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</si>
  <si>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</si>
  <si>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</si>
  <si>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</si>
  <si>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</si>
  <si>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</si>
  <si>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</si>
  <si>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</si>
  <si>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</si>
  <si>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</si>
  <si>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</si>
  <si>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</si>
  <si>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</si>
  <si>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</si>
  <si>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</si>
  <si>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</si>
  <si>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</si>
  <si>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</si>
  <si>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</si>
  <si>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</si>
  <si>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</si>
  <si>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</si>
  <si>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</si>
  <si>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</si>
  <si>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</si>
  <si>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</si>
  <si>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</si>
  <si>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</si>
  <si>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</si>
  <si>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</si>
  <si>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</si>
  <si>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</si>
  <si>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</si>
  <si>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</si>
  <si>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</si>
  <si>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</si>
  <si>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</si>
  <si>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</si>
  <si>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</si>
  <si>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</si>
  <si>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</si>
  <si>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</si>
  <si>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</si>
  <si>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</si>
  <si>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</si>
  <si>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</si>
  <si>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</si>
  <si>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</si>
  <si>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</si>
  <si>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</si>
  <si>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</si>
  <si>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</si>
  <si>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</si>
  <si>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</si>
  <si>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</si>
  <si>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</si>
  <si>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</si>
  <si>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</si>
  <si>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</si>
  <si>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</si>
  <si>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</si>
  <si>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</si>
  <si>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</si>
  <si>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</si>
  <si>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</si>
  <si>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</si>
  <si>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</si>
  <si>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</si>
  <si>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</si>
  <si>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</si>
  <si>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</si>
  <si>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</si>
  <si>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</si>
  <si>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</si>
  <si>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</si>
  <si>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</si>
  <si>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</si>
  <si>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</si>
  <si>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</si>
  <si>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</si>
  <si>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</si>
  <si>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</si>
  <si>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</si>
  <si>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</si>
  <si>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</si>
  <si>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</si>
  <si>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</si>
  <si>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</si>
  <si>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</si>
  <si>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</si>
  <si>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</si>
  <si>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</si>
  <si>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</si>
  <si>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</si>
  <si>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</si>
  <si>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</si>
  <si>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</si>
  <si>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</si>
  <si>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</si>
  <si>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</si>
  <si>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</si>
  <si>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</si>
  <si>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</si>
  <si>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</si>
  <si>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</si>
  <si>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</si>
  <si>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</si>
  <si>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</si>
  <si>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</si>
  <si>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</si>
  <si>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</si>
  <si>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</si>
  <si>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</si>
  <si>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</si>
  <si>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</si>
  <si>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</si>
  <si>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</si>
  <si>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</si>
  <si>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</si>
  <si>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</si>
  <si>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</si>
  <si>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</si>
  <si>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</si>
  <si>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</si>
  <si>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</si>
  <si>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</si>
  <si>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</si>
  <si>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</si>
  <si>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</si>
  <si>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</si>
  <si>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</si>
  <si>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</si>
  <si>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</si>
  <si>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</si>
  <si>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</si>
  <si>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</si>
  <si>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</si>
  <si>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</si>
  <si>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</si>
  <si>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</si>
  <si>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</si>
  <si>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</si>
  <si>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</si>
  <si>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</si>
  <si>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</si>
  <si>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</si>
  <si>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</si>
  <si>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</si>
  <si>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</si>
  <si>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</si>
  <si>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</si>
  <si>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</si>
  <si>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</si>
  <si>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</si>
  <si>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</si>
  <si>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</si>
  <si>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</si>
  <si>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</si>
  <si>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</si>
  <si>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</si>
  <si>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</si>
  <si>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</si>
  <si>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</si>
  <si>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</si>
  <si>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</si>
  <si>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</si>
  <si>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</si>
  <si>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</si>
  <si>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</si>
  <si>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</si>
  <si>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</si>
  <si>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</si>
  <si>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</si>
  <si>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</si>
  <si>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</si>
  <si>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</si>
  <si>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</si>
  <si>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</si>
  <si>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</si>
  <si>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</si>
  <si>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</si>
  <si>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</si>
  <si>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</si>
  <si>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</si>
  <si>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</si>
  <si>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</si>
  <si>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</si>
  <si>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</si>
  <si>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</si>
  <si>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</si>
  <si>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</si>
  <si>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</si>
  <si>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</si>
  <si>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</si>
  <si>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</si>
  <si>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</si>
  <si>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</si>
  <si>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</si>
  <si>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</si>
  <si>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</si>
  <si>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</si>
  <si>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</si>
  <si>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</si>
  <si>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</si>
  <si>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</si>
  <si>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</si>
  <si>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</si>
  <si>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</si>
  <si>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</si>
  <si>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</si>
  <si>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</si>
  <si>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</si>
  <si>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</si>
  <si>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</si>
  <si>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</si>
  <si>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</si>
  <si>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</si>
  <si>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</si>
  <si>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</si>
  <si>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</si>
  <si>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</si>
  <si>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</si>
  <si>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</si>
  <si>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</si>
  <si>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</si>
  <si>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</si>
  <si>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</si>
  <si>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</si>
  <si>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</si>
  <si>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</si>
  <si>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</si>
  <si>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</si>
  <si>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</si>
  <si>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</si>
  <si>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</si>
  <si>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</si>
  <si>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</si>
  <si>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</si>
  <si>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</si>
  <si>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</si>
  <si>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</si>
  <si>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</si>
  <si>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</si>
  <si>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</si>
  <si>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</si>
  <si>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</si>
  <si>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</si>
  <si>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</si>
  <si>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</si>
  <si>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</si>
  <si>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</si>
  <si>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</si>
  <si>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</si>
  <si>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</si>
  <si>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</si>
  <si>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</si>
  <si>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</si>
  <si>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</si>
  <si>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</si>
  <si>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</si>
  <si>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</si>
  <si>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</si>
  <si>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</si>
  <si>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</si>
  <si>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</si>
  <si>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</si>
  <si>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</si>
  <si>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</si>
  <si>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</si>
  <si>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</si>
  <si>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</si>
  <si>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</si>
  <si>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</si>
  <si>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</si>
  <si>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</si>
  <si>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</si>
  <si>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</si>
  <si>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</si>
  <si>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</si>
  <si>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</si>
  <si>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</si>
  <si>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</si>
  <si>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</si>
  <si>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</si>
  <si>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</si>
  <si>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</si>
  <si>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</si>
  <si>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</si>
  <si>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</si>
  <si>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</si>
  <si>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</si>
  <si>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</si>
  <si>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</si>
  <si>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</si>
  <si>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</si>
  <si>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</si>
  <si>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</si>
  <si>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</si>
  <si>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</si>
  <si>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</si>
  <si>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</si>
  <si>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</si>
  <si>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</si>
  <si>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</si>
  <si>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</si>
  <si>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</si>
  <si>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</si>
  <si>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</si>
  <si>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</si>
  <si>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</si>
  <si>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</si>
  <si>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</si>
  <si>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</si>
  <si>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</si>
  <si>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</si>
  <si>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</si>
  <si>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</si>
  <si>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</si>
  <si>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</si>
  <si>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</si>
  <si>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</si>
  <si>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</si>
  <si>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</si>
  <si>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</si>
  <si>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</si>
  <si>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</si>
  <si>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</si>
  <si>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</si>
  <si>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</si>
  <si>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</si>
  <si>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</si>
  <si>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</si>
  <si>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</si>
  <si>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</si>
  <si>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</si>
  <si>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</si>
  <si>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</si>
  <si>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</si>
  <si>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</si>
  <si>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</si>
  <si>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</si>
  <si>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</si>
  <si>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</si>
  <si>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</si>
  <si>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</si>
  <si>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</si>
  <si>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</si>
  <si>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</si>
  <si>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</si>
  <si>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</si>
  <si>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</si>
  <si>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</si>
  <si>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</si>
  <si>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</si>
  <si>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</si>
  <si>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</si>
  <si>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</si>
  <si>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</si>
  <si>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</si>
  <si>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</si>
  <si>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</si>
  <si>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</si>
  <si>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</si>
  <si>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</si>
  <si>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</si>
  <si>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</si>
  <si>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</si>
  <si>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</si>
  <si>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</si>
  <si>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</si>
  <si>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</si>
  <si>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</si>
  <si>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</si>
  <si>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</si>
  <si>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</si>
  <si>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</si>
  <si>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</si>
  <si>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</si>
  <si>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</si>
  <si>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</si>
  <si>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</si>
  <si>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</si>
  <si>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</si>
  <si>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</si>
  <si>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</si>
  <si>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</si>
  <si>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</si>
  <si>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</si>
  <si>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</si>
  <si>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</si>
  <si>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</si>
  <si>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</si>
  <si>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</si>
  <si>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</si>
  <si>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</si>
  <si>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</si>
  <si>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</si>
  <si>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</si>
  <si>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</si>
  <si>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</si>
  <si>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</si>
  <si>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</si>
  <si>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</si>
  <si>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</si>
  <si>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</si>
  <si>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</si>
  <si>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</si>
  <si>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</si>
  <si>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</si>
  <si>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</si>
  <si>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</si>
  <si>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</si>
  <si>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</si>
  <si>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</si>
  <si>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</si>
  <si>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</si>
  <si>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</si>
  <si>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</si>
  <si>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</si>
  <si>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</si>
  <si>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</si>
  <si>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</si>
  <si>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</si>
  <si>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</si>
  <si>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</si>
  <si>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</si>
  <si>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</si>
  <si>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</si>
  <si>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</si>
  <si>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</si>
  <si>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</si>
  <si>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</si>
  <si>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</si>
  <si>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</si>
  <si>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</si>
  <si>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</si>
  <si>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</si>
  <si>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</si>
  <si>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</si>
  <si>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</si>
  <si>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</si>
  <si>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</si>
  <si>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</si>
  <si>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</si>
  <si>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</si>
  <si>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</si>
  <si>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</si>
  <si>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</si>
  <si>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</si>
  <si>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</si>
  <si>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</si>
  <si>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</si>
  <si>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</si>
  <si>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</si>
  <si>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</si>
  <si>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</si>
  <si>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</si>
  <si>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</si>
  <si>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</si>
  <si>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</si>
  <si>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</si>
  <si>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</si>
  <si>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</si>
  <si>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</si>
  <si>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</si>
  <si>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</si>
  <si>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</si>
  <si>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</si>
  <si>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</si>
  <si>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</si>
  <si>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</si>
  <si>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</si>
  <si>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</si>
  <si>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</si>
  <si>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</si>
  <si>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</si>
  <si>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</si>
  <si>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</si>
  <si>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</si>
  <si>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</si>
  <si>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</si>
  <si>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</si>
  <si>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</si>
  <si>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</si>
  <si>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</si>
  <si>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</si>
  <si>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</si>
  <si>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</si>
  <si>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</si>
  <si>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</si>
  <si>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</si>
  <si>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</si>
  <si>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</si>
  <si>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</si>
  <si>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</si>
  <si>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</si>
  <si>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</si>
  <si>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</si>
  <si>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</si>
  <si>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</si>
  <si>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</si>
  <si>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</si>
  <si>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</si>
  <si>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</si>
  <si>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</si>
  <si>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</si>
  <si>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</si>
  <si>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</si>
  <si>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</si>
  <si>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</si>
  <si>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</si>
  <si>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</si>
  <si>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</si>
  <si>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</si>
  <si>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</si>
  <si>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</si>
  <si>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</si>
  <si>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</si>
  <si>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</si>
  <si>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</si>
  <si>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</si>
  <si>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</si>
  <si>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</si>
  <si>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</si>
  <si>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</si>
  <si>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</si>
  <si>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</si>
  <si>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</si>
  <si>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</si>
  <si>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</si>
  <si>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</si>
  <si>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</si>
  <si>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</si>
  <si>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</si>
  <si>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</si>
  <si>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</si>
  <si>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</si>
  <si>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</si>
  <si>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</si>
  <si>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</si>
  <si>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</si>
  <si>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</si>
  <si>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</si>
  <si>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</si>
  <si>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</si>
  <si>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</si>
  <si>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</si>
  <si>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</si>
  <si>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</si>
  <si>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</si>
  <si>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</si>
  <si>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</si>
  <si>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</si>
  <si>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</si>
  <si>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</si>
  <si>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</si>
  <si>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</si>
  <si>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</si>
  <si>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</si>
  <si>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</si>
  <si>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</si>
  <si>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</si>
  <si>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</si>
  <si>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</si>
  <si>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</si>
  <si>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</si>
  <si>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</si>
  <si>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</si>
  <si>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</si>
  <si>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</si>
  <si>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</si>
  <si>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</si>
  <si>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</si>
  <si>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</si>
  <si>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</si>
  <si>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</si>
  <si>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</si>
  <si>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</si>
  <si>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</si>
  <si>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</si>
  <si>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</si>
  <si>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</si>
  <si>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</si>
  <si>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</si>
  <si>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</si>
  <si>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</si>
  <si>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</si>
  <si>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</si>
  <si>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</si>
  <si>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</si>
  <si>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</si>
  <si>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</si>
  <si>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</si>
  <si>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</si>
  <si>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</si>
  <si>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</si>
  <si>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</si>
  <si>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</si>
  <si>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</si>
  <si>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</si>
  <si>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</si>
  <si>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</si>
  <si>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</si>
  <si>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</si>
  <si>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</si>
  <si>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</si>
  <si>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</si>
  <si>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</si>
  <si>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</si>
  <si>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</si>
  <si>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</si>
  <si>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</si>
  <si>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</si>
  <si>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</si>
  <si>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</si>
  <si>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</si>
  <si>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</si>
  <si>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</si>
  <si>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</si>
  <si>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</si>
  <si>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</si>
  <si>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</si>
  <si>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</si>
  <si>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</si>
  <si>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</si>
  <si>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</si>
  <si>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</si>
  <si>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</si>
  <si>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</si>
  <si>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</si>
  <si>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</si>
  <si>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</si>
  <si>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</si>
  <si>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</si>
  <si>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</si>
  <si>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</si>
  <si>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</si>
  <si>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</si>
  <si>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</si>
  <si>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</si>
  <si>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</si>
  <si>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</si>
  <si>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</si>
  <si>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</si>
  <si>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</si>
  <si>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</si>
  <si>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</si>
  <si>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</si>
  <si>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</si>
  <si>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</si>
  <si>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</si>
  <si>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</si>
  <si>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</si>
  <si>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</si>
  <si>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</si>
  <si>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</si>
  <si>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</si>
  <si>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</si>
  <si>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</si>
  <si>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</si>
  <si>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</si>
  <si>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</si>
  <si>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</si>
  <si>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</si>
  <si>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</si>
  <si>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</si>
  <si>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</si>
  <si>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</si>
  <si>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</si>
  <si>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</si>
  <si>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</si>
  <si>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</si>
  <si>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</si>
  <si>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</si>
  <si>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</si>
  <si>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</si>
  <si>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</si>
  <si>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</si>
  <si>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</si>
  <si>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</si>
  <si>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</si>
  <si>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</si>
  <si>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</si>
  <si>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</si>
  <si>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</si>
  <si>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</si>
  <si>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</si>
  <si>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</si>
  <si>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</si>
  <si>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</si>
  <si>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</si>
  <si>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</si>
  <si>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</si>
  <si>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</si>
  <si>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</si>
  <si>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</si>
  <si>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</si>
  <si>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</si>
  <si>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</si>
  <si>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</si>
  <si>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</si>
  <si>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</si>
  <si>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</si>
  <si>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</si>
  <si>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</si>
  <si>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</si>
  <si>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</si>
  <si>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</si>
  <si>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</si>
  <si>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</si>
  <si>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</si>
  <si>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</si>
  <si>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</si>
  <si>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</si>
  <si>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</si>
  <si>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</si>
  <si>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</si>
  <si>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</si>
  <si>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</si>
  <si>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</si>
  <si>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</si>
  <si>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</si>
  <si>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</si>
  <si>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</si>
  <si>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</si>
  <si>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</si>
  <si>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</si>
  <si>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</si>
  <si>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</si>
  <si>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</si>
  <si>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</si>
  <si>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</si>
  <si>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</si>
  <si>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</si>
  <si>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</si>
  <si>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</si>
  <si>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</si>
  <si>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</si>
  <si>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</si>
  <si>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</si>
  <si>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</si>
  <si>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</si>
  <si>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</si>
  <si>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</si>
  <si>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</si>
  <si>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</si>
  <si>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</si>
  <si>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</si>
  <si>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</si>
  <si>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</si>
  <si>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</si>
  <si>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</si>
  <si>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</si>
  <si>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</si>
  <si>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</si>
  <si>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</si>
  <si>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</si>
  <si>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</si>
  <si>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</si>
  <si>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</si>
  <si>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</si>
  <si>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</si>
  <si>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</si>
  <si>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</si>
  <si>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</si>
  <si>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</si>
  <si>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</si>
  <si>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</si>
  <si>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</si>
  <si>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</si>
  <si>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</si>
  <si>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</si>
  <si>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</si>
  <si>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</si>
  <si>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</si>
  <si>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</si>
  <si>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</si>
  <si>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</si>
  <si>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</si>
  <si>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</si>
  <si>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</si>
  <si>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</si>
  <si>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</si>
  <si>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</si>
  <si>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</si>
  <si>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</si>
  <si>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</si>
  <si>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</si>
  <si>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</si>
  <si>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</si>
  <si>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</si>
  <si>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</si>
  <si>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</si>
  <si>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</si>
  <si>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</si>
  <si>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</si>
  <si>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</si>
  <si>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</si>
  <si>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</si>
  <si>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</si>
  <si>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</si>
  <si>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</si>
  <si>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</si>
  <si>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</si>
  <si>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</si>
  <si>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</si>
  <si>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</si>
  <si>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</si>
  <si>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</si>
  <si>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</si>
  <si>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</si>
  <si>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</si>
  <si>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</si>
  <si>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</si>
  <si>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</si>
  <si>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</si>
  <si>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</si>
  <si>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</si>
  <si>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</si>
  <si>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</si>
  <si>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</si>
  <si>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</si>
  <si>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</si>
  <si>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</si>
  <si>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</si>
  <si>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</si>
  <si>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</si>
  <si>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</si>
  <si>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</si>
  <si>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</si>
  <si>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</si>
  <si>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</si>
  <si>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</si>
  <si>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</si>
  <si>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</si>
  <si>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</si>
  <si>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</si>
  <si>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</si>
  <si>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</si>
  <si>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</si>
  <si>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</si>
  <si>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</si>
  <si>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</si>
  <si>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</si>
  <si>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</si>
  <si>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</si>
  <si>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</si>
  <si>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</si>
  <si>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</si>
  <si>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</si>
  <si>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</si>
  <si>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</si>
  <si>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</si>
  <si>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</si>
  <si>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</si>
  <si>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</si>
  <si>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</si>
  <si>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</si>
  <si>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</si>
  <si>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</si>
  <si>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</si>
  <si>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</si>
  <si>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</si>
  <si>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</si>
  <si>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</si>
  <si>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</si>
  <si>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</si>
  <si>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</si>
  <si>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</si>
  <si>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</si>
  <si>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</si>
  <si>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</si>
  <si>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</si>
  <si>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</si>
  <si>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</si>
  <si>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</si>
  <si>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</si>
  <si>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</si>
  <si>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</si>
  <si>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</si>
  <si>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</si>
  <si>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</si>
  <si>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</si>
  <si>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</si>
  <si>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</si>
  <si>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</si>
  <si>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</si>
  <si>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</si>
  <si>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</si>
  <si>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</si>
  <si>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</si>
  <si>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</si>
  <si>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</si>
  <si>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</si>
  <si>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</si>
  <si>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</si>
  <si>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</si>
  <si>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</si>
  <si>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</si>
  <si>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</si>
  <si>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</si>
  <si>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</si>
  <si>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</si>
  <si>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</si>
  <si>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</si>
  <si>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</si>
  <si>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</si>
  <si>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</si>
  <si>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</si>
  <si>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</si>
  <si>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</si>
  <si>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</si>
  <si>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</si>
  <si>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</si>
  <si>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</si>
  <si>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</si>
  <si>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</si>
  <si>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</si>
  <si>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</si>
  <si>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</si>
  <si>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</si>
  <si>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</si>
  <si>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</si>
  <si>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</si>
  <si>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</si>
  <si>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</si>
  <si>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</si>
  <si>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</si>
  <si>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</si>
  <si>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</si>
  <si>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</si>
  <si>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</si>
  <si>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</si>
  <si>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</si>
  <si>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</si>
  <si>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</si>
  <si>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</si>
  <si>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</si>
  <si>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</si>
  <si>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</si>
  <si>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</si>
  <si>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</si>
  <si>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</si>
  <si>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</si>
  <si>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</si>
  <si>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</si>
  <si>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</si>
  <si>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</si>
  <si>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</si>
  <si>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</si>
  <si>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</si>
  <si>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</si>
  <si>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</si>
  <si>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</si>
  <si>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</si>
  <si>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</si>
  <si>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</si>
  <si>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</si>
  <si>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</si>
  <si>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</si>
  <si>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</si>
  <si>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</si>
  <si>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</si>
  <si>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</si>
  <si>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</si>
  <si>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</si>
  <si>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</si>
  <si>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</si>
  <si>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</si>
  <si>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</si>
  <si>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</si>
  <si>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</si>
  <si>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</si>
  <si>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</si>
  <si>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</si>
  <si>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</si>
  <si>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</si>
  <si>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</si>
  <si>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</si>
  <si>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</si>
  <si>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</si>
  <si>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</si>
  <si>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</si>
  <si>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</si>
  <si>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</si>
  <si>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</si>
  <si>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</si>
  <si>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</si>
  <si>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</si>
  <si>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</si>
  <si>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</si>
  <si>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</si>
  <si>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</si>
  <si>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</si>
  <si>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</si>
  <si>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</si>
  <si>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</si>
  <si>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</si>
  <si>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</si>
  <si>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</si>
  <si>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</si>
  <si>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</si>
  <si>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</si>
  <si>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</si>
  <si>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</si>
  <si>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</si>
  <si>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</si>
  <si>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</si>
  <si>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</si>
  <si>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</si>
  <si>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</si>
  <si>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</si>
  <si>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</si>
  <si>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</si>
  <si>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</si>
  <si>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</si>
  <si>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</si>
  <si>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</si>
  <si>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</si>
  <si>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</si>
  <si>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</si>
  <si>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</si>
  <si>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</si>
  <si>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</si>
  <si>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</si>
  <si>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</si>
  <si>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</si>
  <si>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</si>
  <si>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</si>
  <si>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</si>
  <si>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</si>
  <si>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</si>
  <si>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</si>
  <si>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</si>
  <si>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</si>
  <si>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</si>
  <si>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</si>
  <si>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</si>
  <si>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</si>
  <si>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</si>
  <si>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</si>
  <si>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</si>
  <si>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</si>
  <si>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</si>
  <si>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</si>
  <si>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</si>
  <si>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</si>
  <si>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</si>
  <si>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</si>
  <si>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</si>
  <si>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</si>
  <si>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</si>
  <si>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</si>
  <si>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</si>
  <si>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</si>
  <si>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</si>
  <si>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</si>
  <si>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</si>
  <si>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</si>
  <si>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</si>
  <si>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</si>
  <si>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</si>
  <si>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</si>
  <si>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</si>
  <si>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</si>
  <si>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</si>
  <si>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</si>
  <si>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</si>
  <si>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</si>
  <si>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</si>
  <si>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</si>
  <si>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</si>
  <si>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</si>
  <si>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</si>
  <si>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</si>
  <si>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</si>
  <si>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</si>
  <si>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</si>
  <si>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</si>
  <si>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</si>
  <si>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</si>
  <si>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</si>
  <si>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</si>
  <si>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</si>
  <si>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</si>
  <si>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</si>
  <si>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</si>
  <si>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</si>
  <si>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</si>
  <si>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</si>
  <si>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</si>
  <si>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</si>
  <si>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</si>
  <si>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</si>
  <si>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</si>
  <si>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</si>
  <si>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</si>
  <si>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</si>
  <si>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</si>
  <si>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</si>
  <si>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</si>
  <si>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</si>
  <si>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</si>
  <si>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</si>
  <si>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</si>
  <si>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</si>
  <si>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</si>
  <si>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</si>
  <si>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</si>
  <si>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</si>
  <si>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</si>
  <si>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</si>
  <si>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</si>
  <si>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</si>
  <si>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</si>
  <si>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</si>
  <si>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</si>
  <si>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</si>
  <si>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</si>
  <si>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</si>
  <si>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</si>
  <si>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</si>
  <si>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</si>
  <si>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</si>
  <si>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</si>
  <si>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</si>
  <si>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</si>
  <si>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</si>
  <si>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</si>
  <si>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</si>
  <si>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</si>
  <si>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</si>
  <si>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</si>
  <si>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</si>
  <si>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</si>
  <si>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</si>
  <si>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</si>
  <si>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</si>
  <si>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</si>
  <si>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</si>
  <si>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</si>
  <si>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</si>
  <si>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</si>
  <si>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</si>
  <si>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</si>
  <si>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</si>
  <si>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</si>
  <si>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</si>
  <si>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</si>
  <si>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</si>
  <si>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</si>
  <si>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</si>
  <si>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</si>
  <si>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</si>
  <si>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</si>
  <si>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</si>
  <si>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</si>
  <si>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</si>
  <si>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</si>
  <si>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</si>
  <si>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</si>
  <si>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</si>
  <si>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</si>
  <si>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</si>
  <si>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</si>
  <si>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</si>
  <si>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</si>
  <si>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</si>
  <si>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</si>
  <si>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</si>
  <si>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</si>
  <si>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</si>
  <si>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</si>
  <si>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</si>
  <si>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</si>
  <si>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</si>
  <si>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</si>
  <si>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</si>
  <si>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</si>
  <si>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</si>
  <si>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</si>
  <si>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</si>
  <si>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</si>
  <si>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</si>
  <si>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</si>
  <si>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</si>
  <si>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</si>
  <si>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</si>
  <si>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</si>
  <si>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</si>
  <si>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</si>
  <si>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</si>
  <si>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</si>
  <si>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</si>
  <si>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</si>
  <si>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</si>
  <si>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</si>
  <si>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</si>
  <si>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</si>
  <si>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</si>
  <si>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</si>
  <si>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</si>
  <si>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</si>
  <si>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</si>
  <si>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</si>
  <si>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</si>
  <si>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</si>
  <si>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</si>
  <si>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</si>
  <si>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</si>
  <si>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</si>
  <si>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</si>
  <si>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</si>
  <si>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</si>
  <si>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</si>
  <si>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</si>
  <si>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</si>
  <si>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</si>
  <si>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</si>
  <si>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</si>
  <si>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</si>
  <si>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</si>
  <si>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</si>
  <si>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</si>
  <si>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</si>
  <si>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</si>
  <si>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</si>
  <si>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</si>
  <si>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</si>
  <si>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</si>
  <si>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</si>
  <si>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</si>
  <si>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</si>
  <si>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</si>
  <si>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</si>
  <si>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</si>
  <si>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</si>
  <si>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</si>
  <si>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</si>
  <si>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</si>
  <si>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</si>
  <si>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</si>
  <si>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</si>
  <si>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</si>
  <si>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</si>
  <si>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</si>
  <si>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</si>
  <si>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</si>
  <si>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</si>
  <si>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</si>
  <si>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</si>
  <si>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</si>
  <si>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</si>
  <si>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</si>
  <si>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</si>
  <si>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</si>
  <si>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</si>
  <si>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</si>
  <si>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</si>
  <si>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</si>
  <si>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</si>
  <si>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</si>
  <si>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</si>
  <si>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</si>
  <si>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</si>
  <si>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</si>
  <si>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</si>
  <si>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</si>
  <si>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</si>
  <si>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</si>
  <si>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</si>
  <si>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</si>
  <si>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</si>
  <si>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</si>
  <si>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</si>
  <si>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</si>
  <si>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</si>
  <si>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</si>
  <si>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</si>
  <si>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</si>
  <si>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</si>
  <si>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</si>
  <si>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</si>
  <si>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</si>
  <si>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</si>
  <si>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</si>
  <si>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</si>
  <si>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</si>
  <si>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</si>
  <si>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</si>
  <si>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</si>
  <si>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</si>
  <si>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</si>
  <si>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</si>
  <si>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</si>
  <si>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</si>
  <si>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</si>
  <si>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</si>
  <si>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</si>
  <si>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</si>
  <si>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</si>
  <si>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</si>
  <si>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</si>
  <si>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</si>
  <si>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</si>
  <si>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</si>
  <si>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</si>
  <si>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</si>
  <si>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</si>
  <si>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</si>
  <si>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</si>
  <si>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</si>
  <si>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</si>
  <si>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</si>
  <si>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</si>
  <si>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</si>
  <si>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</si>
  <si>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</si>
  <si>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</si>
  <si>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</si>
  <si>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</si>
  <si>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</si>
  <si>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</si>
  <si>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</si>
  <si>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</si>
  <si>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</si>
  <si>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</si>
  <si>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</si>
  <si>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</si>
  <si>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</si>
  <si>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</si>
  <si>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</si>
  <si>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</si>
  <si>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</si>
  <si>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</si>
  <si>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</si>
  <si>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</si>
  <si>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</si>
  <si>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</si>
  <si>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</si>
  <si>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</si>
  <si>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</si>
  <si>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</si>
  <si>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</si>
  <si>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</si>
  <si>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</si>
  <si>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</si>
  <si>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</si>
  <si>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</si>
  <si>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</si>
  <si>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</si>
  <si>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</si>
  <si>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</si>
  <si>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</si>
  <si>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</si>
  <si>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</si>
  <si>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</si>
  <si>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</si>
  <si>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</si>
  <si>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</si>
  <si>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</si>
  <si>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</si>
  <si>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</si>
  <si>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</si>
  <si>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</si>
  <si>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</si>
  <si>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</si>
  <si>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</si>
  <si>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</si>
  <si>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</si>
  <si>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</si>
  <si>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</si>
  <si>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</si>
  <si>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</si>
  <si>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</si>
  <si>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</si>
  <si>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</si>
  <si>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</si>
  <si>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</si>
  <si>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</si>
  <si>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</si>
  <si>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</si>
  <si>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</si>
  <si>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</si>
  <si>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</si>
  <si>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</si>
  <si>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</si>
  <si>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</si>
  <si>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</si>
  <si>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</si>
  <si>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</si>
  <si>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</si>
  <si>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</si>
  <si>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</si>
  <si>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</si>
  <si>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</si>
  <si>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</si>
  <si>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</si>
  <si>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</si>
  <si>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</si>
  <si>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</si>
  <si>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</si>
  <si>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</si>
  <si>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</si>
  <si>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</si>
  <si>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</si>
  <si>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</si>
  <si>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</si>
  <si>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</si>
  <si>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</si>
  <si>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</si>
  <si>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</si>
  <si>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</si>
  <si>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</si>
  <si>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</si>
  <si>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</si>
  <si>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</si>
  <si>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</si>
  <si>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</si>
  <si>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</si>
  <si>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</si>
  <si>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</si>
  <si>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</si>
  <si>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</si>
  <si>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</si>
  <si>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</si>
  <si>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</si>
  <si>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</si>
  <si>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</si>
  <si>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</si>
  <si>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</si>
  <si>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</si>
  <si>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</si>
  <si>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</si>
  <si>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</si>
  <si>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</si>
  <si>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</si>
  <si>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</si>
  <si>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</si>
  <si>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</si>
  <si>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</si>
  <si>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</si>
  <si>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</si>
  <si>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</si>
  <si>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</si>
  <si>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</si>
  <si>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</si>
  <si>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</si>
  <si>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</si>
  <si>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</si>
  <si>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</si>
  <si>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</si>
  <si>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</si>
  <si>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</si>
  <si>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</si>
  <si>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</si>
  <si>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</si>
  <si>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</si>
  <si>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</si>
  <si>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</si>
  <si>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</si>
  <si>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</si>
  <si>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</si>
  <si>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</si>
  <si>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</si>
  <si>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</si>
  <si>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</si>
  <si>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</si>
  <si>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</si>
  <si>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</si>
  <si>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</si>
  <si>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</si>
  <si>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</si>
  <si>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</si>
  <si>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</si>
  <si>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</si>
  <si>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</si>
  <si>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</si>
  <si>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</si>
  <si>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</si>
  <si>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</si>
  <si>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</si>
  <si>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</si>
  <si>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</si>
  <si>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</si>
  <si>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</si>
  <si>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</si>
  <si>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</si>
  <si>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</si>
  <si>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</si>
  <si>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</si>
  <si>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</si>
  <si>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</si>
  <si>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</si>
  <si>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</si>
  <si>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</si>
  <si>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</si>
  <si>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</si>
  <si>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</si>
  <si>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</si>
  <si>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</si>
  <si>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</si>
  <si>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</si>
  <si>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</si>
  <si>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</si>
  <si>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</si>
  <si>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</si>
  <si>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</si>
  <si>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</si>
  <si>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</si>
  <si>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</si>
  <si>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</si>
  <si>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</si>
  <si>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</si>
  <si>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</si>
  <si>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</si>
  <si>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</si>
  <si>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</si>
  <si>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</si>
  <si>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</si>
  <si>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</si>
  <si>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</si>
  <si>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</si>
  <si>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</si>
  <si>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</si>
  <si>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</si>
  <si>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</si>
  <si>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</si>
  <si>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</si>
  <si>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</si>
  <si>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</si>
  <si>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</si>
  <si>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</si>
  <si>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</si>
  <si>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</si>
  <si>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</si>
  <si>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</si>
  <si>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</si>
  <si>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</si>
  <si>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</si>
  <si>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</si>
  <si>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</si>
  <si>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</si>
  <si>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</si>
  <si>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</si>
  <si>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</si>
  <si>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</si>
  <si>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</si>
  <si>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</si>
  <si>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</si>
  <si>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</si>
  <si>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</si>
  <si>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</si>
  <si>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</si>
  <si>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</si>
  <si>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</si>
  <si>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</si>
  <si>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</si>
  <si>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</si>
  <si>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</si>
  <si>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</si>
  <si>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</si>
  <si>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</si>
  <si>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</si>
  <si>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</si>
  <si>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</si>
  <si>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</si>
  <si>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</si>
  <si>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</si>
  <si>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</si>
  <si>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</si>
  <si>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</si>
  <si>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</si>
  <si>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</si>
  <si>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</si>
  <si>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</si>
  <si>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</si>
  <si>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</si>
  <si>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</si>
  <si>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</si>
  <si>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</si>
  <si>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</si>
  <si>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</si>
  <si>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</si>
  <si>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</si>
  <si>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</si>
  <si>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</si>
  <si>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</si>
  <si>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</si>
  <si>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</si>
  <si>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</si>
  <si>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</si>
  <si>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</si>
  <si>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</si>
  <si>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</si>
  <si>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</si>
  <si>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</si>
  <si>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</si>
  <si>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</si>
  <si>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</si>
  <si>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</si>
  <si>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</si>
  <si>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</si>
  <si>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</si>
  <si>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</si>
  <si>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</si>
  <si>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</si>
  <si>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</si>
  <si>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</si>
  <si>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</si>
  <si>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</si>
  <si>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</si>
  <si>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</si>
  <si>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</si>
  <si>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</si>
  <si>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</si>
  <si>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</si>
  <si>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</si>
  <si>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</si>
  <si>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</si>
  <si>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</si>
  <si>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</si>
  <si>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</si>
  <si>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</si>
  <si>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</si>
  <si>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</si>
  <si>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</si>
  <si>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</si>
  <si>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</si>
  <si>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</si>
  <si>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</si>
  <si>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</si>
  <si>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</si>
  <si>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</si>
  <si>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</si>
  <si>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</si>
  <si>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</si>
  <si>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</si>
  <si>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</si>
  <si>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</si>
  <si>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</si>
  <si>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</si>
  <si>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</si>
  <si>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</si>
  <si>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</si>
  <si>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</si>
  <si>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</si>
  <si>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</si>
  <si>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</si>
  <si>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</si>
  <si>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</si>
  <si>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</si>
  <si>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</si>
  <si>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</si>
  <si>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</si>
  <si>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</si>
  <si>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</si>
  <si>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</si>
  <si>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</si>
  <si>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</si>
  <si>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</si>
  <si>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</si>
  <si>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</si>
  <si>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</si>
  <si>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</si>
  <si>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</si>
  <si>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</si>
  <si>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</si>
  <si>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</si>
  <si>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</si>
  <si>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</si>
  <si>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</si>
  <si>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</si>
  <si>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</si>
  <si>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</si>
  <si>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</si>
  <si>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</si>
  <si>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</si>
  <si>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</si>
  <si>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</si>
  <si>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</si>
  <si>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</si>
  <si>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</si>
  <si>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</si>
  <si>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</si>
  <si>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</si>
  <si>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</si>
  <si>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</si>
  <si>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</si>
  <si>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</si>
  <si>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</si>
  <si>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</si>
  <si>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</si>
  <si>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</si>
  <si>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</si>
  <si>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</si>
  <si>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</si>
  <si>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</si>
  <si>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</si>
  <si>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</si>
  <si>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</si>
  <si>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</si>
  <si>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</si>
  <si>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</si>
  <si>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</si>
  <si>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</si>
  <si>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</si>
  <si>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</si>
  <si>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</si>
  <si>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</si>
  <si>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</si>
  <si>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</si>
  <si>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</si>
  <si>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</si>
  <si>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</si>
  <si>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</si>
  <si>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</si>
  <si>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</si>
  <si>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</si>
  <si>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</si>
  <si>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</si>
  <si>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</si>
  <si>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</si>
  <si>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</si>
  <si>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</si>
  <si>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</si>
  <si>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</si>
  <si>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</si>
  <si>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</si>
  <si>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</si>
  <si>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</si>
  <si>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</si>
  <si>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</si>
  <si>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</si>
  <si>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</si>
  <si>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</si>
  <si>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</si>
  <si>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</si>
  <si>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</si>
  <si>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</si>
  <si>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</si>
  <si>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</si>
  <si>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</si>
  <si>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</si>
  <si>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</si>
  <si>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</si>
  <si>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</si>
  <si>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</si>
  <si>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</si>
  <si>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</si>
  <si>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</si>
  <si>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</si>
  <si>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</si>
  <si>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</si>
  <si>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</si>
  <si>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</si>
  <si>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</si>
  <si>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</si>
  <si>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</si>
  <si>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</si>
  <si>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</si>
  <si>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</si>
  <si>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</si>
  <si>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</si>
  <si>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</si>
  <si>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</si>
  <si>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</si>
  <si>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</si>
  <si>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</si>
  <si>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</si>
  <si>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</si>
  <si>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</si>
  <si>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</si>
  <si>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</si>
  <si>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</si>
  <si>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</si>
  <si>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</si>
  <si>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</si>
  <si>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</si>
  <si>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</si>
  <si>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</si>
  <si>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</si>
  <si>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</si>
  <si>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</si>
  <si>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</si>
  <si>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</si>
  <si>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</si>
  <si>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</si>
  <si>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</si>
  <si>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</si>
  <si>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</si>
  <si>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</si>
  <si>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</si>
  <si>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</si>
  <si>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</si>
  <si>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</si>
  <si>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</si>
  <si>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</si>
  <si>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</si>
  <si>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</si>
  <si>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</si>
  <si>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</si>
  <si>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</si>
  <si>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</si>
  <si>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</si>
  <si>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</si>
  <si>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</si>
  <si>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</si>
  <si>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</si>
  <si>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</si>
  <si>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</si>
  <si>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</si>
  <si>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</si>
  <si>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</si>
  <si>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</si>
  <si>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</si>
  <si>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</si>
  <si>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</si>
  <si>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</si>
  <si>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</si>
  <si>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</si>
  <si>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</si>
  <si>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</si>
  <si>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</si>
  <si>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</si>
  <si>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</si>
  <si>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</si>
  <si>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</si>
  <si>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</si>
  <si>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</si>
  <si>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</si>
  <si>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</si>
  <si>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</si>
  <si>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</si>
  <si>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</si>
  <si>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</si>
  <si>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</si>
  <si>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</si>
  <si>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</si>
  <si>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</si>
  <si>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</si>
  <si>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</si>
  <si>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</si>
  <si>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</si>
  <si>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</si>
  <si>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</si>
  <si>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</si>
  <si>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</si>
  <si>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</si>
  <si>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</si>
  <si>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</si>
  <si>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</si>
  <si>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</si>
  <si>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</si>
  <si>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</si>
  <si>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</si>
  <si>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</si>
  <si>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</si>
  <si>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</si>
  <si>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</si>
  <si>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</si>
  <si>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</si>
  <si>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</si>
  <si>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</si>
  <si>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</si>
  <si>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</si>
  <si>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</si>
  <si>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</si>
  <si>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</si>
  <si>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</si>
  <si>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</si>
  <si>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</si>
  <si>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</si>
  <si>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</si>
  <si>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</si>
  <si>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</si>
  <si>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</si>
  <si>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</si>
  <si>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</si>
  <si>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</si>
  <si>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</si>
  <si>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</si>
  <si>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</si>
  <si>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</si>
  <si>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</si>
  <si>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</si>
  <si>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</si>
  <si>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</si>
  <si>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</si>
  <si>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</si>
  <si>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</si>
  <si>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</si>
  <si>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</si>
  <si>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</si>
  <si>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</si>
  <si>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</si>
  <si>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</si>
  <si>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</si>
  <si>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</si>
  <si>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</si>
  <si>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</si>
  <si>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</si>
  <si>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</si>
  <si>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</si>
  <si>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</si>
  <si>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</si>
  <si>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</si>
  <si>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</si>
  <si>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</si>
  <si>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</si>
  <si>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</si>
  <si>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</si>
  <si>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</si>
  <si>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</si>
  <si>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</si>
  <si>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</si>
  <si>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</si>
  <si>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</si>
  <si>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</si>
  <si>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</si>
  <si>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</si>
  <si>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</si>
  <si>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</si>
  <si>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</si>
  <si>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</si>
  <si>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</si>
  <si>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</si>
  <si>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</si>
  <si>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</si>
  <si>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</si>
  <si>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</si>
  <si>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</si>
  <si>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</si>
  <si>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</si>
  <si>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</si>
  <si>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</si>
  <si>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</si>
  <si>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</si>
  <si>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</si>
  <si>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</si>
  <si>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</si>
  <si>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</si>
  <si>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</si>
  <si>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</si>
  <si>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</si>
  <si>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</si>
  <si>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</si>
  <si>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</si>
  <si>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</si>
  <si>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</si>
  <si>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</si>
  <si>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</si>
  <si>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</si>
  <si>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</si>
  <si>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</si>
  <si>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</si>
  <si>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</si>
  <si>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</si>
  <si>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</si>
  <si>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</si>
  <si>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</si>
  <si>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</si>
  <si>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</si>
  <si>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</si>
  <si>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</si>
  <si>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</si>
  <si>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</si>
  <si>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</si>
  <si>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</si>
  <si>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</si>
  <si>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</si>
  <si>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</si>
  <si>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</si>
  <si>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</si>
  <si>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</si>
  <si>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</si>
  <si>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</si>
  <si>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</si>
  <si>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</si>
  <si>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</si>
  <si>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</si>
  <si>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</si>
  <si>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</si>
  <si>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</si>
  <si>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</si>
  <si>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</si>
  <si>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</si>
  <si>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</si>
  <si>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</si>
  <si>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</si>
  <si>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</si>
  <si>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</si>
  <si>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</si>
  <si>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</si>
  <si>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</si>
  <si>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</si>
  <si>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</si>
  <si>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</si>
  <si>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</si>
  <si>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</si>
  <si>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</si>
  <si>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</si>
  <si>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</si>
  <si>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</si>
  <si>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</si>
  <si>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</si>
  <si>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</si>
  <si>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</si>
  <si>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</si>
  <si>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</si>
  <si>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</si>
  <si>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</si>
  <si>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</si>
  <si>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</si>
  <si>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</si>
  <si>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</si>
  <si>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</si>
  <si>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</si>
  <si>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</si>
  <si>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</si>
  <si>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</si>
  <si>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</si>
  <si>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</si>
  <si>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</si>
  <si>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</si>
  <si>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</si>
  <si>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</si>
  <si>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</si>
  <si>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</si>
  <si>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</si>
  <si>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</si>
  <si>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</si>
  <si>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</si>
  <si>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</si>
  <si>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</si>
  <si>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</si>
  <si>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</si>
  <si>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</si>
  <si>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</si>
  <si>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</si>
  <si>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</si>
  <si>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</si>
  <si>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</si>
  <si>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</si>
  <si>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</si>
  <si>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</si>
  <si>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</si>
  <si>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</si>
  <si>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</si>
  <si>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</si>
  <si>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</si>
  <si>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</si>
  <si>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</si>
  <si>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</si>
  <si>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</si>
  <si>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</si>
  <si>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</si>
  <si>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</si>
  <si>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</si>
  <si>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</si>
  <si>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</si>
  <si>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</si>
  <si>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</si>
  <si>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</si>
  <si>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</si>
  <si>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</si>
  <si>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</si>
  <si>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</si>
  <si>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</si>
  <si>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</si>
  <si>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</si>
  <si>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</si>
  <si>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</si>
  <si>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</si>
  <si>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</si>
  <si>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</si>
  <si>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</si>
  <si>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</si>
  <si>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</si>
  <si>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</si>
  <si>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</si>
  <si>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</si>
  <si>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</si>
  <si>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</si>
  <si>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</si>
  <si>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</si>
  <si>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</si>
  <si>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</si>
  <si>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</si>
  <si>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</si>
  <si>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</si>
  <si>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</si>
  <si>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</si>
  <si>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</si>
  <si>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</si>
  <si>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</si>
  <si>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</si>
  <si>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</si>
  <si>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</si>
  <si>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</si>
  <si>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</si>
  <si>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</si>
  <si>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</si>
  <si>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</si>
  <si>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</si>
  <si>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</si>
  <si>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</si>
  <si>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</si>
  <si>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</si>
  <si>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</si>
  <si>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</si>
  <si>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</si>
  <si>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</si>
  <si>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</si>
  <si>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</si>
  <si>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</si>
  <si>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</si>
  <si>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</si>
  <si>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</si>
  <si>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</si>
  <si>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</si>
  <si>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</si>
  <si>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</si>
  <si>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</si>
  <si>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</si>
  <si>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</si>
  <si>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</si>
  <si>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</si>
  <si>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</si>
  <si>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</si>
  <si>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</si>
  <si>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</si>
  <si>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</si>
  <si>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</si>
  <si>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</si>
  <si>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</si>
  <si>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</si>
  <si>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</si>
  <si>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</si>
  <si>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</si>
  <si>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</si>
  <si>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</si>
  <si>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</si>
  <si>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</si>
  <si>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</si>
  <si>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</si>
  <si>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</si>
  <si>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</si>
  <si>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</si>
  <si>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</si>
  <si>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</si>
  <si>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</si>
  <si>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</si>
  <si>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</si>
  <si>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</si>
  <si>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</si>
  <si>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</si>
  <si>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</si>
  <si>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</si>
  <si>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</si>
  <si>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</si>
  <si>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</si>
  <si>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</si>
  <si>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</si>
  <si>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</si>
  <si>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</si>
  <si>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</si>
  <si>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</si>
  <si>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</si>
  <si>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</si>
  <si>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</si>
  <si>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</si>
  <si>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</si>
  <si>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</si>
  <si>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</si>
  <si>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</si>
  <si>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</si>
  <si>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</si>
  <si>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</si>
  <si>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</si>
  <si>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</si>
  <si>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</si>
  <si>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</si>
  <si>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</si>
  <si>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</si>
  <si>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</si>
  <si>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</si>
  <si>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</si>
  <si>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</si>
  <si>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</si>
  <si>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</si>
  <si>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</si>
  <si>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</si>
  <si>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</si>
  <si>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</si>
  <si>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</si>
  <si>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</si>
  <si>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</si>
  <si>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</si>
  <si>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</si>
  <si>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</si>
  <si>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</si>
  <si>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</si>
  <si>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</si>
  <si>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</si>
  <si>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</si>
  <si>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</si>
  <si>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</si>
  <si>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</si>
  <si>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</si>
  <si>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</si>
  <si>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</si>
  <si>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</si>
  <si>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</si>
  <si>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</si>
  <si>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</si>
  <si>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</si>
  <si>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</si>
  <si>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</si>
  <si>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</si>
  <si>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</si>
  <si>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</si>
  <si>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</si>
  <si>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</si>
  <si>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</si>
  <si>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</si>
  <si>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</si>
  <si>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</si>
  <si>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</si>
  <si>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</si>
  <si>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</si>
  <si>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</si>
  <si>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</si>
  <si>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</si>
  <si>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</si>
  <si>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</si>
  <si>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</si>
  <si>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</si>
  <si>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</si>
  <si>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</si>
  <si>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</si>
  <si>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</si>
  <si>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</si>
  <si>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</si>
  <si>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</si>
  <si>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</si>
  <si>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</si>
  <si>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</si>
  <si>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</si>
  <si>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</si>
  <si>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</si>
  <si>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</si>
  <si>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</si>
  <si>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</si>
  <si>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</si>
  <si>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</si>
  <si>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</si>
  <si>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</si>
  <si>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</si>
  <si>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</si>
  <si>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</si>
  <si>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</si>
  <si>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</si>
  <si>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</si>
  <si>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</si>
  <si>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</si>
  <si>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</si>
  <si>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</si>
  <si>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</si>
  <si>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</si>
  <si>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</si>
  <si>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</si>
  <si>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</si>
  <si>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</si>
  <si>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</si>
  <si>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</si>
  <si>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</si>
  <si>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</si>
  <si>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</si>
  <si>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</si>
  <si>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</si>
  <si>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</si>
  <si>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</si>
  <si>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</si>
  <si>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</si>
  <si>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</si>
  <si>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</si>
  <si>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</si>
  <si>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</si>
  <si>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</si>
  <si>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</si>
  <si>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</si>
  <si>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</si>
  <si>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</si>
  <si>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</si>
  <si>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</si>
  <si>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</si>
  <si>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</si>
  <si>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</si>
  <si>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</si>
  <si>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</si>
  <si>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</si>
  <si>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</si>
  <si>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</si>
  <si>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</si>
  <si>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</si>
  <si>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</si>
  <si>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</si>
  <si>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</si>
  <si>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</si>
  <si>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</si>
  <si>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</si>
  <si>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</si>
  <si>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</si>
  <si>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</si>
  <si>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</si>
  <si>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</si>
  <si>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</si>
  <si>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</si>
  <si>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</si>
  <si>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</si>
  <si>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</si>
  <si>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</si>
  <si>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</si>
  <si>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</si>
  <si>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</si>
  <si>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</si>
  <si>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</si>
  <si>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</si>
  <si>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</si>
  <si>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</si>
  <si>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</si>
  <si>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</si>
  <si>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</si>
  <si>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</si>
  <si>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</si>
  <si>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</si>
  <si>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</si>
  <si>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</si>
  <si>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</si>
  <si>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</si>
  <si>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</si>
  <si>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</si>
  <si>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</si>
  <si>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</si>
  <si>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</si>
  <si>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</si>
  <si>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</si>
  <si>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</si>
  <si>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</si>
  <si>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</si>
  <si>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</si>
  <si>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</si>
  <si>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</si>
  <si>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</si>
  <si>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</si>
  <si>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</si>
  <si>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</si>
  <si>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</si>
  <si>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</si>
  <si>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</si>
  <si>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</si>
  <si>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</si>
  <si>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</si>
  <si>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</si>
  <si>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</si>
  <si>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</si>
  <si>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</si>
  <si>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</si>
  <si>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</si>
  <si>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</si>
  <si>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</si>
  <si>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</si>
  <si>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</si>
  <si>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</si>
  <si>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</si>
  <si>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</si>
  <si>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</si>
  <si>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</si>
  <si>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</si>
  <si>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</si>
  <si>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</si>
  <si>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</si>
  <si>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</si>
  <si>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</si>
  <si>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</si>
  <si>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</si>
  <si>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</si>
  <si>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</si>
  <si>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</si>
  <si>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</si>
  <si>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</si>
  <si>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</si>
  <si>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</si>
  <si>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</si>
  <si>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</si>
  <si>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</si>
  <si>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</si>
  <si>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</si>
  <si>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</si>
  <si>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</si>
  <si>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</si>
  <si>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</si>
  <si>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</si>
  <si>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</si>
  <si>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</si>
  <si>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</si>
  <si>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</si>
  <si>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</si>
  <si>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</si>
  <si>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</si>
  <si>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</si>
  <si>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</si>
  <si>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</si>
  <si>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</si>
  <si>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</si>
  <si>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</si>
  <si>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</si>
  <si>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</si>
  <si>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</si>
  <si>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</si>
  <si>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</si>
  <si>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</si>
  <si>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</si>
  <si>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</si>
  <si>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</si>
  <si>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</si>
  <si>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</si>
  <si>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</si>
  <si>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</si>
  <si>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</si>
  <si>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</si>
  <si>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</si>
  <si>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</si>
  <si>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</si>
  <si>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</si>
  <si>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</si>
  <si>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</si>
  <si>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</si>
  <si>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</si>
  <si>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</si>
  <si>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</si>
  <si>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</si>
  <si>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</si>
  <si>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</si>
  <si>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</si>
  <si>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</si>
  <si>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</si>
  <si>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</si>
  <si>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</si>
  <si>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</si>
  <si>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</si>
  <si>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</si>
  <si>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</si>
  <si>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</si>
  <si>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</si>
  <si>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</si>
  <si>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</si>
  <si>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</si>
  <si>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</si>
  <si>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</si>
  <si>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</si>
  <si>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</si>
  <si>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</si>
  <si>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</si>
  <si>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</si>
  <si>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</si>
  <si>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</si>
  <si>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</si>
  <si>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</si>
  <si>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</si>
  <si>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</si>
  <si>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</si>
  <si>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</si>
  <si>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</si>
  <si>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</si>
  <si>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</si>
  <si>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</si>
  <si>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</si>
  <si>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</si>
  <si>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</si>
  <si>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</si>
  <si>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</si>
  <si>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</si>
  <si>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</si>
  <si>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</si>
  <si>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</si>
  <si>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</si>
  <si>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</si>
  <si>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</si>
  <si>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</si>
  <si>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</si>
  <si>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</si>
  <si>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</si>
  <si>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</si>
  <si>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</si>
  <si>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</si>
  <si>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</si>
  <si>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</si>
  <si>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</si>
  <si>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</si>
  <si>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</si>
  <si>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</si>
  <si>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</si>
  <si>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</si>
  <si>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</si>
  <si>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</si>
  <si>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</si>
  <si>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</si>
  <si>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</si>
  <si>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</si>
  <si>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</si>
  <si>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</si>
  <si>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</si>
  <si>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</si>
  <si>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</si>
  <si>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</si>
  <si>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</si>
  <si>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</si>
  <si>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</si>
  <si>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</si>
  <si>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</si>
  <si>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</si>
  <si>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</si>
  <si>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</si>
  <si>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</si>
  <si>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</si>
  <si>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</si>
  <si>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</si>
  <si>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</si>
  <si>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</si>
  <si>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</si>
  <si>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</si>
  <si>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</si>
  <si>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</si>
  <si>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</si>
  <si>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</si>
  <si>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</si>
  <si>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</si>
  <si>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</si>
  <si>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</si>
  <si>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</si>
  <si>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</si>
  <si>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</si>
  <si>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</si>
  <si>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</si>
  <si>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</si>
  <si>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</si>
  <si>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</si>
  <si>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</si>
  <si>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</si>
  <si>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</si>
  <si>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</si>
  <si>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</si>
  <si>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</si>
  <si>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</si>
  <si>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</si>
  <si>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</si>
  <si>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</si>
  <si>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</si>
  <si>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</si>
  <si>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</si>
  <si>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</si>
  <si>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</si>
  <si>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</si>
  <si>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</si>
  <si>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</si>
  <si>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</si>
  <si>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</si>
  <si>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</si>
  <si>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</si>
  <si>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</si>
  <si>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</si>
  <si>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</si>
  <si>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</si>
  <si>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</si>
  <si>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</si>
  <si>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</si>
  <si>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</si>
  <si>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</si>
  <si>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</si>
  <si>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</si>
  <si>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</si>
  <si>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</si>
  <si>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</si>
  <si>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</si>
  <si>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</si>
  <si>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</si>
  <si>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</si>
  <si>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</si>
  <si>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</si>
  <si>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</si>
  <si>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</si>
  <si>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</si>
  <si>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</si>
  <si>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</si>
  <si>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</si>
  <si>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</si>
  <si>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</si>
  <si>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</si>
  <si>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</si>
  <si>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</si>
  <si>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</si>
  <si>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</si>
  <si>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</si>
  <si>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</si>
  <si>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</si>
  <si>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</si>
  <si>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</si>
  <si>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</si>
  <si>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</si>
  <si>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</si>
  <si>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</si>
  <si>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</si>
  <si>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</si>
  <si>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</si>
  <si>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</si>
  <si>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</si>
  <si>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</si>
  <si>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</si>
  <si>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</si>
  <si>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</si>
  <si>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</si>
  <si>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</si>
  <si>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</si>
  <si>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</si>
  <si>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</si>
  <si>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</si>
  <si>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</si>
  <si>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</si>
  <si>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</si>
  <si>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</si>
  <si>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</si>
  <si>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</si>
  <si>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</si>
  <si>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</si>
  <si>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</si>
  <si>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</si>
  <si>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</si>
  <si>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</si>
  <si>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</si>
  <si>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</si>
  <si>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</si>
  <si>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</si>
  <si>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</si>
  <si>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</si>
  <si>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</si>
  <si>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</si>
  <si>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</si>
  <si>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</si>
  <si>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</si>
  <si>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</si>
  <si>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</si>
  <si>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</si>
  <si>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</si>
  <si>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</si>
  <si>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</si>
  <si>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</si>
  <si>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</si>
  <si>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</si>
  <si>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</si>
  <si>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</si>
  <si>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</si>
  <si>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</si>
  <si>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</si>
  <si>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</si>
  <si>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</si>
  <si>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</si>
  <si>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</si>
  <si>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</si>
  <si>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</si>
  <si>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</si>
  <si>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</si>
  <si>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</si>
  <si>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</si>
  <si>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</si>
  <si>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</si>
  <si>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</si>
  <si>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</si>
  <si>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</si>
  <si>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</si>
  <si>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</si>
  <si>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</si>
  <si>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</si>
  <si>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</si>
  <si>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</si>
  <si>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</si>
  <si>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</si>
  <si>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</si>
  <si>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</si>
  <si>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</si>
  <si>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</si>
  <si>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</si>
  <si>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</si>
  <si>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</si>
  <si>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</si>
  <si>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</si>
  <si>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</si>
  <si>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</si>
  <si>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</si>
  <si>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</si>
  <si>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</si>
  <si>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</si>
  <si>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</si>
  <si>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</si>
  <si>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</si>
  <si>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</si>
  <si>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</si>
  <si>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</si>
  <si>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</si>
  <si>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</si>
  <si>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</si>
  <si>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</si>
  <si>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</si>
  <si>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</si>
  <si>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</si>
  <si>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</si>
  <si>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</si>
  <si>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</si>
  <si>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</si>
  <si>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</si>
  <si>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</si>
  <si>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</si>
  <si>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</si>
  <si>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</si>
  <si>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</si>
  <si>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</si>
  <si>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</si>
  <si>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</si>
  <si>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</si>
  <si>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</si>
  <si>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</si>
  <si>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</si>
  <si>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</si>
  <si>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</si>
  <si>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</si>
  <si>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</si>
  <si>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</si>
  <si>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</si>
  <si>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</si>
  <si>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</si>
  <si>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</si>
  <si>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</si>
  <si>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</si>
  <si>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</si>
  <si>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</si>
  <si>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</si>
  <si>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</si>
  <si>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</si>
  <si>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</si>
  <si>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</si>
  <si>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</si>
  <si>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</si>
  <si>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</si>
  <si>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</si>
  <si>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</si>
  <si>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</si>
  <si>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</si>
  <si>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</si>
  <si>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</si>
  <si>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</si>
  <si>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</si>
  <si>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</si>
  <si>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</si>
  <si>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</si>
  <si>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</si>
  <si>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</si>
  <si>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</si>
  <si>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</si>
  <si>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</si>
  <si>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</si>
  <si>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</si>
  <si>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</si>
  <si>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</si>
  <si>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</si>
  <si>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</si>
  <si>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</si>
  <si>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</si>
  <si>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</si>
  <si>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</si>
  <si>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</si>
  <si>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</si>
  <si>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</si>
  <si>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</si>
  <si>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</si>
  <si>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</si>
  <si>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</si>
  <si>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</si>
  <si>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</si>
  <si>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</si>
  <si>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</si>
  <si>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</si>
  <si>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</si>
  <si>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</si>
  <si>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</si>
  <si>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</si>
  <si>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</si>
  <si>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</si>
  <si>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</si>
  <si>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</si>
  <si>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</si>
  <si>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</si>
  <si>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</si>
  <si>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</si>
  <si>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</si>
  <si>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</si>
  <si>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</si>
  <si>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</si>
  <si>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</si>
  <si>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</si>
  <si>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</si>
  <si>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</si>
  <si>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</si>
  <si>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</si>
  <si>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</si>
  <si>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</si>
  <si>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</si>
  <si>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</si>
  <si>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</si>
  <si>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</si>
  <si>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</si>
  <si>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</si>
  <si>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</si>
  <si>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</si>
  <si>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</si>
  <si>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</si>
  <si>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</si>
  <si>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</si>
  <si>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</si>
  <si>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</si>
  <si>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</si>
  <si>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</si>
  <si>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</si>
  <si>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</si>
  <si>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</si>
  <si>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</si>
  <si>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</si>
  <si>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</si>
  <si>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</si>
  <si>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</si>
  <si>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</si>
  <si>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</si>
  <si>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</si>
  <si>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</si>
  <si>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</si>
  <si>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</si>
  <si>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</si>
  <si>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</si>
  <si>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</si>
  <si>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</si>
  <si>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</si>
  <si>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</si>
  <si>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</si>
  <si>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</si>
  <si>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</si>
  <si>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</si>
  <si>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</si>
  <si>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</si>
  <si>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</si>
  <si>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</si>
  <si>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</si>
  <si>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</si>
  <si>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</si>
  <si>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</si>
  <si>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</si>
  <si>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</si>
  <si>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</si>
  <si>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</si>
  <si>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</si>
  <si>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</si>
  <si>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</si>
  <si>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</si>
  <si>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</si>
  <si>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</si>
  <si>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</si>
  <si>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</si>
  <si>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</si>
  <si>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</si>
  <si>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</si>
  <si>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</si>
  <si>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</si>
  <si>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</si>
  <si>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</si>
  <si>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</si>
  <si>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</si>
  <si>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</si>
  <si>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</si>
  <si>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</si>
  <si>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</si>
  <si>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</si>
  <si>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</si>
  <si>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</si>
  <si>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</si>
  <si>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</si>
  <si>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</si>
  <si>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</si>
  <si>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</si>
  <si>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</si>
  <si>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</si>
  <si>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</si>
  <si>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</si>
  <si>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</si>
  <si>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</si>
  <si>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</si>
  <si>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</si>
  <si>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</si>
  <si>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</si>
  <si>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</si>
  <si>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</si>
  <si>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</si>
  <si>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</si>
  <si>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</si>
  <si>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</si>
  <si>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</si>
  <si>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</si>
  <si>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</si>
  <si>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</si>
  <si>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</si>
  <si>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</si>
  <si>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</si>
  <si>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</si>
  <si>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</si>
  <si>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</si>
  <si>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</si>
  <si>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</si>
  <si>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</si>
  <si>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</si>
  <si>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</si>
  <si>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</si>
  <si>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</si>
  <si>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</si>
  <si>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</si>
  <si>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</si>
  <si>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</si>
  <si>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</si>
  <si>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</si>
  <si>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</si>
  <si>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</si>
  <si>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</si>
  <si>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</si>
  <si>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</si>
  <si>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</si>
  <si>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</si>
  <si>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</si>
  <si>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</si>
  <si>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</si>
  <si>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</si>
  <si>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</si>
  <si>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</si>
  <si>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</si>
  <si>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</si>
  <si>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</si>
  <si>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</si>
  <si>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</si>
  <si>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</si>
  <si>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</si>
  <si>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</si>
  <si>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</si>
  <si>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</si>
  <si>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</si>
  <si>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</si>
  <si>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</si>
  <si>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</si>
  <si>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</si>
  <si>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</si>
  <si>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</si>
  <si>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</si>
  <si>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</si>
  <si>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</si>
  <si>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</si>
  <si>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</si>
  <si>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</si>
  <si>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</si>
  <si>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</si>
  <si>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</si>
  <si>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</si>
  <si>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</si>
  <si>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</si>
  <si>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</si>
  <si>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</si>
  <si>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</si>
  <si>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</si>
  <si>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</si>
  <si>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</si>
  <si>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</si>
  <si>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</si>
  <si>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</si>
  <si>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</si>
  <si>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</si>
  <si>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</si>
  <si>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</si>
  <si>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</si>
  <si>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</si>
  <si>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</si>
  <si>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</si>
  <si>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</si>
  <si>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</si>
  <si>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</si>
  <si>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</si>
  <si>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</si>
  <si>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</si>
  <si>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</si>
  <si>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</si>
  <si>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</si>
  <si>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</si>
  <si>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</si>
  <si>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</si>
  <si>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</si>
  <si>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</si>
  <si>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</si>
  <si>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</si>
  <si>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</si>
  <si>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</si>
  <si>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</si>
  <si>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</si>
  <si>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</si>
  <si>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</si>
  <si>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</si>
  <si>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</si>
  <si>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</si>
  <si>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</si>
  <si>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</si>
  <si>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</si>
  <si>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</si>
  <si>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</si>
  <si>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</si>
  <si>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</si>
  <si>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</si>
  <si>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</si>
  <si>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</si>
  <si>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</si>
  <si>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</si>
  <si>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</si>
  <si>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</si>
  <si>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</si>
  <si>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</si>
  <si>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</si>
  <si>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</si>
  <si>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</si>
  <si>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</si>
  <si>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</si>
  <si>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</si>
  <si>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</si>
  <si>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</si>
  <si>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</si>
  <si>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</si>
  <si>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</si>
  <si>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</si>
  <si>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</si>
  <si>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</si>
  <si>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</si>
  <si>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</si>
  <si>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</si>
  <si>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</si>
  <si>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</si>
  <si>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</si>
  <si>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</si>
  <si>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</si>
  <si>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</si>
  <si>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</si>
  <si>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</si>
  <si>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</si>
  <si>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</si>
  <si>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</si>
  <si>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</si>
  <si>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</si>
  <si>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</si>
  <si>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</si>
  <si>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</si>
  <si>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</si>
  <si>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</si>
  <si>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</si>
  <si>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</si>
  <si>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</si>
  <si>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</si>
  <si>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</si>
  <si>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</si>
  <si>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</si>
  <si>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</si>
  <si>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</si>
  <si>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</si>
  <si>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</si>
  <si>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</si>
  <si>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</si>
  <si>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</si>
  <si>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</si>
  <si>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</si>
  <si>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</si>
  <si>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</si>
  <si>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</si>
  <si>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</si>
  <si>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</si>
  <si>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</si>
  <si>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</si>
  <si>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</si>
  <si>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</si>
  <si>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</si>
  <si>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</si>
  <si>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</si>
  <si>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</si>
  <si>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</si>
  <si>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</si>
  <si>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</si>
  <si>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</si>
  <si>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</si>
  <si>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</si>
  <si>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</si>
  <si>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</si>
  <si>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</si>
  <si>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</si>
  <si>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</si>
  <si>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</si>
  <si>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</si>
  <si>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</si>
  <si>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</si>
  <si>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</si>
  <si>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</si>
  <si>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</si>
  <si>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</si>
  <si>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</si>
  <si>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</si>
  <si>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</si>
  <si>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</si>
  <si>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</si>
  <si>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</si>
  <si>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</si>
  <si>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</si>
  <si>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</si>
  <si>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</si>
  <si>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</si>
  <si>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</si>
  <si>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</si>
  <si>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</si>
  <si>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</si>
  <si>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</si>
  <si>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</si>
  <si>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</si>
  <si>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</si>
  <si>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</si>
  <si>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</si>
  <si>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</si>
  <si>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</si>
  <si>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</si>
  <si>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</si>
  <si>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</si>
  <si>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</si>
  <si>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</si>
  <si>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</si>
  <si>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</si>
  <si>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</si>
  <si>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</si>
  <si>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</si>
  <si>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</si>
  <si>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</si>
  <si>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</si>
  <si>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</si>
  <si>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</si>
  <si>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</si>
  <si>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</si>
  <si>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</si>
  <si>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</si>
  <si>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</si>
  <si>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</si>
  <si>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</si>
  <si>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</si>
  <si>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</si>
  <si>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</si>
  <si>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</si>
  <si>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</si>
  <si>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</si>
  <si>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</si>
  <si>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</si>
  <si>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</si>
  <si>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</si>
  <si>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</si>
  <si>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</si>
  <si>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</si>
  <si>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</si>
  <si>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</si>
  <si>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</si>
  <si>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</si>
  <si>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</si>
  <si>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</si>
  <si>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</si>
  <si>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</si>
  <si>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</si>
  <si>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</si>
  <si>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</si>
  <si>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</si>
  <si>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</si>
  <si>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</si>
  <si>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</si>
  <si>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</si>
  <si>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</si>
  <si>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</si>
  <si>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</si>
  <si>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</si>
  <si>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</si>
  <si>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</si>
  <si>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</si>
  <si>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</si>
  <si>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</si>
  <si>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</si>
  <si>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</si>
  <si>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</si>
  <si>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</si>
  <si>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</si>
  <si>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</si>
  <si>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</si>
  <si>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</si>
  <si>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</si>
  <si>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</si>
  <si>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</si>
  <si>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</si>
  <si>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</si>
  <si>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</si>
  <si>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</si>
  <si>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</si>
  <si>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</si>
  <si>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</si>
  <si>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</si>
  <si>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</si>
  <si>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</si>
  <si>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</si>
  <si>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</si>
  <si>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</si>
  <si>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</si>
  <si>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</si>
  <si>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</si>
  <si>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</si>
  <si>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</si>
  <si>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</si>
  <si>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</si>
  <si>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</si>
  <si>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</si>
  <si>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</si>
  <si>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</si>
  <si>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</si>
  <si>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</si>
  <si>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</si>
  <si>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</si>
  <si>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</si>
  <si>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</si>
  <si>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</si>
  <si>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</si>
  <si>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</si>
  <si>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</si>
  <si>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</si>
  <si>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</si>
  <si>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</si>
  <si>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</si>
  <si>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</si>
  <si>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</si>
  <si>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</si>
  <si>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</si>
  <si>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</si>
  <si>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</si>
  <si>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</si>
  <si>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</si>
  <si>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</si>
  <si>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</si>
  <si>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</si>
  <si>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</si>
  <si>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</si>
  <si>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</si>
  <si>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</si>
  <si>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</si>
  <si>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</si>
  <si>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</si>
  <si>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</si>
  <si>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</si>
  <si>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</si>
  <si>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</si>
  <si>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</si>
  <si>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</si>
  <si>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</si>
  <si>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</si>
  <si>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</si>
  <si>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</si>
  <si>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</si>
  <si>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</si>
  <si>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</si>
  <si>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</si>
  <si>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</si>
  <si>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</si>
  <si>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</si>
  <si>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</si>
  <si>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</si>
  <si>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</si>
  <si>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</si>
  <si>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</si>
  <si>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</si>
  <si>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</si>
  <si>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</si>
  <si>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</si>
  <si>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</si>
  <si>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</si>
  <si>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</si>
  <si>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</si>
  <si>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</si>
  <si>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</si>
  <si>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</si>
  <si>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</si>
  <si>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</si>
  <si>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</si>
  <si>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</si>
  <si>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</si>
  <si>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</si>
  <si>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</si>
  <si>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</si>
  <si>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</si>
  <si>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</si>
  <si>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</si>
  <si>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</si>
  <si>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</si>
  <si>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</si>
  <si>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</si>
  <si>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</si>
  <si>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</si>
  <si>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</si>
  <si>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</si>
  <si>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</si>
  <si>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</si>
  <si>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</si>
  <si>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</si>
  <si>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</si>
  <si>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</si>
  <si>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</si>
  <si>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</si>
  <si>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</si>
  <si>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</si>
  <si>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</si>
  <si>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</si>
  <si>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</si>
  <si>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</si>
  <si>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</si>
  <si>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</si>
  <si>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</si>
  <si>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</si>
  <si>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</si>
  <si>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</si>
  <si>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</si>
  <si>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</si>
  <si>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</si>
  <si>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</si>
  <si>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</si>
  <si>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</si>
  <si>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</si>
  <si>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</si>
  <si>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</si>
  <si>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</si>
  <si>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</si>
  <si>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</si>
  <si>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</si>
  <si>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</si>
  <si>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</si>
  <si>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</si>
  <si>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</si>
  <si>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</si>
  <si>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</si>
  <si>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</si>
  <si>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</si>
  <si>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</si>
  <si>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</si>
  <si>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</si>
  <si>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</si>
  <si>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</si>
  <si>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</si>
  <si>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</si>
  <si>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</si>
  <si>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</si>
  <si>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</si>
  <si>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</si>
  <si>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</si>
  <si>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</si>
  <si>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</si>
  <si>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</si>
  <si>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</si>
  <si>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</si>
  <si>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</si>
  <si>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</si>
  <si>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</si>
  <si>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</si>
  <si>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</si>
  <si>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</si>
  <si>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</si>
  <si>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</si>
  <si>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</si>
  <si>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</si>
  <si>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</si>
  <si>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</si>
  <si>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</si>
  <si>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</si>
  <si>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</si>
  <si>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</si>
  <si>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</si>
  <si>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</si>
  <si>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</si>
  <si>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</si>
  <si>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</si>
  <si>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</si>
  <si>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</si>
  <si>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</si>
  <si>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</si>
  <si>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</si>
  <si>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</si>
  <si>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</si>
  <si>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</si>
  <si>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</si>
  <si>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</si>
  <si>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</si>
  <si>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</si>
  <si>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</si>
  <si>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</si>
  <si>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</si>
  <si>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</si>
  <si>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</si>
  <si>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</si>
  <si>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</si>
  <si>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</si>
  <si>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</si>
  <si>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</si>
  <si>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</si>
  <si>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</si>
  <si>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</si>
  <si>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</si>
  <si>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</si>
  <si>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</si>
  <si>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</si>
  <si>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</si>
  <si>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</si>
  <si>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</si>
  <si>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</si>
  <si>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</si>
  <si>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</si>
  <si>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</si>
  <si>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</si>
  <si>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</si>
  <si>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</si>
  <si>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</si>
  <si>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</si>
  <si>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</si>
  <si>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</si>
  <si>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</si>
  <si>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</si>
  <si>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</si>
  <si>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</si>
  <si>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</si>
  <si>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</si>
  <si>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</si>
  <si>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</si>
  <si>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</si>
  <si>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</si>
  <si>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</si>
  <si>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</si>
  <si>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</si>
  <si>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</si>
  <si>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</si>
  <si>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</si>
  <si>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</si>
  <si>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</si>
  <si>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</si>
  <si>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</si>
  <si>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</si>
  <si>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</si>
  <si>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</si>
  <si>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</si>
  <si>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</si>
  <si>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</si>
  <si>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</si>
  <si>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</si>
  <si>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</si>
  <si>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</si>
  <si>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</si>
  <si>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</si>
  <si>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</si>
  <si>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</si>
  <si>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</si>
  <si>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</si>
  <si>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</si>
  <si>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</si>
  <si>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</si>
  <si>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</si>
  <si>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</si>
  <si>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</si>
  <si>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</si>
  <si>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</si>
  <si>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</si>
  <si>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</si>
  <si>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</si>
  <si>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</si>
  <si>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</si>
  <si>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</si>
  <si>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</si>
  <si>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</si>
  <si>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</si>
  <si>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</si>
  <si>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</si>
  <si>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</si>
  <si>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</si>
  <si>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</si>
  <si>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</si>
  <si>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</si>
  <si>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</si>
  <si>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</si>
  <si>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</si>
  <si>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</si>
  <si>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</si>
  <si>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</si>
  <si>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</si>
  <si>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</si>
  <si>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</si>
  <si>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</si>
  <si>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</si>
  <si>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</si>
  <si>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</si>
  <si>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</si>
  <si>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</si>
  <si>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</si>
  <si>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</si>
  <si>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</si>
  <si>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</si>
  <si>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</si>
  <si>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</si>
  <si>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</si>
  <si>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</si>
  <si>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</si>
  <si>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</si>
  <si>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</si>
  <si>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</si>
  <si>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</si>
  <si>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</si>
  <si>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</si>
  <si>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</si>
  <si>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</si>
  <si>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</si>
  <si>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</si>
  <si>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</si>
  <si>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</si>
  <si>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</si>
  <si>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</si>
  <si>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</si>
  <si>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</si>
  <si>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</si>
  <si>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</si>
  <si>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</si>
  <si>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</si>
  <si>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</si>
  <si>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</si>
  <si>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</si>
  <si>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</si>
  <si>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</si>
  <si>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</si>
  <si>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</si>
  <si>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</si>
  <si>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</si>
  <si>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</si>
  <si>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</si>
  <si>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</si>
  <si>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</si>
  <si>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</si>
  <si>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</si>
  <si>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</si>
  <si>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</si>
  <si>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</si>
  <si>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</si>
  <si>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</si>
  <si>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</si>
  <si>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</si>
  <si>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</si>
  <si>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</si>
  <si>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</si>
  <si>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</si>
  <si>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</si>
  <si>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</si>
  <si>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</si>
  <si>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</si>
  <si>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</si>
  <si>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</si>
  <si>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</si>
  <si>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</si>
  <si>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</si>
  <si>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</si>
  <si>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</si>
  <si>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</si>
  <si>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</si>
  <si>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</si>
  <si>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</si>
  <si>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</si>
  <si>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</si>
  <si>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</si>
  <si>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</si>
  <si>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</si>
  <si>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</si>
  <si>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</si>
  <si>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</si>
  <si>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</si>
  <si>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</si>
  <si>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</si>
  <si>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</si>
  <si>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</si>
  <si>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</si>
  <si>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</si>
  <si>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</si>
  <si>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</si>
  <si>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</si>
  <si>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</si>
  <si>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</si>
  <si>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</si>
  <si>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</si>
  <si>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</si>
  <si>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</si>
  <si>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</si>
  <si>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</si>
  <si>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</si>
  <si>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</si>
  <si>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</si>
  <si>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</si>
  <si>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</si>
  <si>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</si>
  <si>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</si>
  <si>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</si>
  <si>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</si>
  <si>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</si>
  <si>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</si>
  <si>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</si>
  <si>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</si>
  <si>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</si>
  <si>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</si>
  <si>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</si>
  <si>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</si>
  <si>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</si>
  <si>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</si>
  <si>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</si>
  <si>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</si>
  <si>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</si>
  <si>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</si>
  <si>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</si>
  <si>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</si>
  <si>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</si>
  <si>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</si>
  <si>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</si>
  <si>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</si>
  <si>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</si>
  <si>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</si>
  <si>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</si>
  <si>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</si>
  <si>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</si>
  <si>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</si>
  <si>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</si>
  <si>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</si>
  <si>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</si>
  <si>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</si>
  <si>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</si>
  <si>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</si>
  <si>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</si>
  <si>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</si>
  <si>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</si>
  <si>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</si>
  <si>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</si>
  <si>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</si>
  <si>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</si>
  <si>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</si>
  <si>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</si>
  <si>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</si>
  <si>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</si>
  <si>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</si>
  <si>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</si>
  <si>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</si>
  <si>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</si>
  <si>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</si>
  <si>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</si>
  <si>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</si>
  <si>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</si>
  <si>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</si>
  <si>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</si>
  <si>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</si>
  <si>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</si>
  <si>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</si>
  <si>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</si>
  <si>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</si>
  <si>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</si>
  <si>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</si>
  <si>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</si>
  <si>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</si>
  <si>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</si>
  <si>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</si>
  <si>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</si>
  <si>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</si>
  <si>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</si>
  <si>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</si>
  <si>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</si>
  <si>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</si>
  <si>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</si>
  <si>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</si>
  <si>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</si>
  <si>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</si>
  <si>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</si>
  <si>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</si>
  <si>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</si>
  <si>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</si>
  <si>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</si>
  <si>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</si>
  <si>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</si>
  <si>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</si>
  <si>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</si>
  <si>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</si>
  <si>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</si>
  <si>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</si>
  <si>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</si>
  <si>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</si>
  <si>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</si>
  <si>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</si>
  <si>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</si>
  <si>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</si>
  <si>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</si>
  <si>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</si>
  <si>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</si>
  <si>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</si>
  <si>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</si>
  <si>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</si>
  <si>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</si>
  <si>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</si>
  <si>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</si>
  <si>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</si>
  <si>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</si>
  <si>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</si>
  <si>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</si>
  <si>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</si>
  <si>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</si>
  <si>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</si>
  <si>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</si>
  <si>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</si>
  <si>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</si>
  <si>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</si>
  <si>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</si>
  <si>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</si>
  <si>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</si>
  <si>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</si>
  <si>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</si>
  <si>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</si>
  <si>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</si>
  <si>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</si>
  <si>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</si>
  <si>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</si>
  <si>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</si>
  <si>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</si>
  <si>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</si>
  <si>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</si>
  <si>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</si>
  <si>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</si>
  <si>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</si>
  <si>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</si>
  <si>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</si>
  <si>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</si>
  <si>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</si>
  <si>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</si>
  <si>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</si>
  <si>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</si>
  <si>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</si>
  <si>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</si>
  <si>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</si>
  <si>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</si>
  <si>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</si>
  <si>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</si>
  <si>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</si>
  <si>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</si>
  <si>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</si>
  <si>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</si>
  <si>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</si>
  <si>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</si>
  <si>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</si>
  <si>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</si>
  <si>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</si>
  <si>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</si>
  <si>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</si>
  <si>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</si>
  <si>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</si>
  <si>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</si>
  <si>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</si>
  <si>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</si>
  <si>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</si>
  <si>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</si>
  <si>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</si>
  <si>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</si>
  <si>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</si>
  <si>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</si>
  <si>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</si>
  <si>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</si>
  <si>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</si>
  <si>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</si>
  <si>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</si>
  <si>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</si>
  <si>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</si>
  <si>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</si>
  <si>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</si>
  <si>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</si>
  <si>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</si>
  <si>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</si>
  <si>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</si>
  <si>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</si>
  <si>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</si>
  <si>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</si>
  <si>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</si>
  <si>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</si>
  <si>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</si>
  <si>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</si>
  <si>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</si>
  <si>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</si>
  <si>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</si>
  <si>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</si>
  <si>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</si>
  <si>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</si>
  <si>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</si>
  <si>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</si>
  <si>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</si>
  <si>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</si>
  <si>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</si>
  <si>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</si>
  <si>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</si>
  <si>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</si>
  <si>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</si>
  <si>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</si>
  <si>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</si>
  <si>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</si>
  <si>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</si>
  <si>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</si>
  <si>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</si>
  <si>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</si>
  <si>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</si>
  <si>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</si>
  <si>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</si>
  <si>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</si>
  <si>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</si>
  <si>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</si>
  <si>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</si>
  <si>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</si>
  <si>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</si>
  <si>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</si>
  <si>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</si>
  <si>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</si>
  <si>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</si>
  <si>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</si>
  <si>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</si>
  <si>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</si>
  <si>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</si>
  <si>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</si>
  <si>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</si>
  <si>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</si>
  <si>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</si>
  <si>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</si>
  <si>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</si>
  <si>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</si>
  <si>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</si>
  <si>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</si>
  <si>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</si>
  <si>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</si>
  <si>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</si>
  <si>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</si>
  <si>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</si>
  <si>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</si>
  <si>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</si>
  <si>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</si>
  <si>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</si>
  <si>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</si>
  <si>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</si>
  <si>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</si>
  <si>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</si>
  <si>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</si>
  <si>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</si>
  <si>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</si>
  <si>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</si>
  <si>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</si>
  <si>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</si>
  <si>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</si>
  <si>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</si>
  <si>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</si>
  <si>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</si>
  <si>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</si>
  <si>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</si>
  <si>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</si>
  <si>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</si>
  <si>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</si>
  <si>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</si>
  <si>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</si>
  <si>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</si>
  <si>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</si>
  <si>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</si>
  <si>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</si>
  <si>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</si>
  <si>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</si>
  <si>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</si>
  <si>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</si>
  <si>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</si>
  <si>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</si>
  <si>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</si>
  <si>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</si>
  <si>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</si>
  <si>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</si>
  <si>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</si>
  <si>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</si>
  <si>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</si>
  <si>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</si>
  <si>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</si>
  <si>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</si>
  <si>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</si>
  <si>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</si>
  <si>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</si>
  <si>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</si>
  <si>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</si>
  <si>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</si>
  <si>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</si>
  <si>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</si>
  <si>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</si>
  <si>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</si>
  <si>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</si>
  <si>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</si>
  <si>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</si>
  <si>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</si>
  <si>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</si>
  <si>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</si>
  <si>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</si>
  <si>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</si>
  <si>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</si>
  <si>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</si>
  <si>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</si>
  <si>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</si>
  <si>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</si>
  <si>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</si>
  <si>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</si>
  <si>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</si>
  <si>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</si>
  <si>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</si>
  <si>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</si>
  <si>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</si>
  <si>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</si>
  <si>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</si>
  <si>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</si>
  <si>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</si>
  <si>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</si>
  <si>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</si>
  <si>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</si>
  <si>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</si>
  <si>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</si>
  <si>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</si>
  <si>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</si>
  <si>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</si>
  <si>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</si>
  <si>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</si>
  <si>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</si>
  <si>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</si>
  <si>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</si>
  <si>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</si>
  <si>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</si>
  <si>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</si>
  <si>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</si>
  <si>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</si>
  <si>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</si>
  <si>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</si>
  <si>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</si>
  <si>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</si>
  <si>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</si>
  <si>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</si>
  <si>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</si>
  <si>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</si>
  <si>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</si>
  <si>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</si>
  <si>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</si>
  <si>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</si>
  <si>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</si>
  <si>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</si>
  <si>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</si>
  <si>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</si>
  <si>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</si>
  <si>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</si>
  <si>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</si>
  <si>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</si>
  <si>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</si>
  <si>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</si>
  <si>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</si>
  <si>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</si>
  <si>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</si>
  <si>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</si>
  <si>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</si>
  <si>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</si>
  <si>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</si>
  <si>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</si>
  <si>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</si>
  <si>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</si>
  <si>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</si>
  <si>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</si>
  <si>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</si>
  <si>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</si>
  <si>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</si>
  <si>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</si>
  <si>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</si>
  <si>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</si>
  <si>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</si>
  <si>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</si>
  <si>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</si>
  <si>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</si>
  <si>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</si>
  <si>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</si>
  <si>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</si>
  <si>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</si>
  <si>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</si>
  <si>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</si>
  <si>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</si>
  <si>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</si>
  <si>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</si>
  <si>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</si>
  <si>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</si>
  <si>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</si>
  <si>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</si>
  <si>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</si>
  <si>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</si>
  <si>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</si>
  <si>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</si>
  <si>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</si>
  <si>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</si>
  <si>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</si>
  <si>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</si>
  <si>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</si>
  <si>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</si>
  <si>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</si>
  <si>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</si>
  <si>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</si>
  <si>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</si>
  <si>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</si>
  <si>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</si>
  <si>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</si>
  <si>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</si>
  <si>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</si>
  <si>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</si>
  <si>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</si>
  <si>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</si>
  <si>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</si>
  <si>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</si>
  <si>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</si>
  <si>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</si>
  <si>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</si>
  <si>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</si>
  <si>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</si>
  <si>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</si>
  <si>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</si>
  <si>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</si>
  <si>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</si>
  <si>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</si>
  <si>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</si>
  <si>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</si>
  <si>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</si>
  <si>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</si>
  <si>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</si>
  <si>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</si>
  <si>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</si>
  <si>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</si>
  <si>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</si>
  <si>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</si>
  <si>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</si>
  <si>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</si>
  <si>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</si>
  <si>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</si>
  <si>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</si>
  <si>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</si>
  <si>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</si>
  <si>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</si>
  <si>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</si>
  <si>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</si>
  <si>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</si>
  <si>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</si>
  <si>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</si>
  <si>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</si>
  <si>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</si>
  <si>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</si>
  <si>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</si>
  <si>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</si>
  <si>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</si>
  <si>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</si>
  <si>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</si>
  <si>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</si>
  <si>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</si>
  <si>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</si>
  <si>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</si>
  <si>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</si>
  <si>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</si>
  <si>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</si>
  <si>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</si>
  <si>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</si>
  <si>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</si>
  <si>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</si>
  <si>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</si>
  <si>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</si>
  <si>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</si>
  <si>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</si>
  <si>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</si>
  <si>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</si>
  <si>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</si>
  <si>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</si>
  <si>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</si>
  <si>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</si>
  <si>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</si>
  <si>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</si>
  <si>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</si>
  <si>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</si>
  <si>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</si>
  <si>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</si>
  <si>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</si>
  <si>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</si>
  <si>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</si>
  <si>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</si>
  <si>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</si>
  <si>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</si>
  <si>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</si>
  <si>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</si>
  <si>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</si>
  <si>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</si>
  <si>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</si>
  <si>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</si>
  <si>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</si>
  <si>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</si>
  <si>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</si>
  <si>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</si>
  <si>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</si>
  <si>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</si>
  <si>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</si>
  <si>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</si>
  <si>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</si>
  <si>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</si>
  <si>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</si>
  <si>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</si>
  <si>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</si>
  <si>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</si>
  <si>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</si>
  <si>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</si>
  <si>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</si>
  <si>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</si>
  <si>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</si>
  <si>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</si>
  <si>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</si>
  <si>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</si>
  <si>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</si>
  <si>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</si>
  <si>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</si>
  <si>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</si>
  <si>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</si>
  <si>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</si>
  <si>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</si>
  <si>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</si>
  <si>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</si>
  <si>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</si>
  <si>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</si>
  <si>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</si>
  <si>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</si>
  <si>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</si>
  <si>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</si>
  <si>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</si>
  <si>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</si>
  <si>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</si>
  <si>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</si>
  <si>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</si>
  <si>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</si>
  <si>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</si>
  <si>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</si>
  <si>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</si>
  <si>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</si>
  <si>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</si>
  <si>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</si>
  <si>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</si>
  <si>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</si>
  <si>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</si>
  <si>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</si>
  <si>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</si>
  <si>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</si>
  <si>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</si>
  <si>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</si>
  <si>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</si>
  <si>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</si>
  <si>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</si>
  <si>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</si>
  <si>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</si>
  <si>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</si>
  <si>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</si>
  <si>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</si>
  <si>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</si>
  <si>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</si>
  <si>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</si>
  <si>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</si>
  <si>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</si>
  <si>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</si>
  <si>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</si>
  <si>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</si>
  <si>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</si>
  <si>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</si>
  <si>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</si>
  <si>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</si>
  <si>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</si>
  <si>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</si>
  <si>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</si>
  <si>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</si>
  <si>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</si>
  <si>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</si>
  <si>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</si>
  <si>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</si>
  <si>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</si>
  <si>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</si>
  <si>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</si>
  <si>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</si>
  <si>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</si>
  <si>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</si>
  <si>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</si>
  <si>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</si>
  <si>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</si>
  <si>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</si>
  <si>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</si>
  <si>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</si>
  <si>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</si>
  <si>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</si>
  <si>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</si>
  <si>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</si>
  <si>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</si>
  <si>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</si>
  <si>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</si>
  <si>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</si>
  <si>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</si>
  <si>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</si>
  <si>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</si>
  <si>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</si>
  <si>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</si>
  <si>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</si>
  <si>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</si>
  <si>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</si>
  <si>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</si>
  <si>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</si>
  <si>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</si>
  <si>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</si>
  <si>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</si>
  <si>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</si>
  <si>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</si>
  <si>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</si>
  <si>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</si>
  <si>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</si>
  <si>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</si>
  <si>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</si>
  <si>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</si>
  <si>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</si>
  <si>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</si>
  <si>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</si>
  <si>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</si>
  <si>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</si>
  <si>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</si>
  <si>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</si>
  <si>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</si>
  <si>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</si>
  <si>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</si>
  <si>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</si>
  <si>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</si>
  <si>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</si>
  <si>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</si>
  <si>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</si>
  <si>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</si>
  <si>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</si>
  <si>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</si>
  <si>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</si>
  <si>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</si>
  <si>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</si>
  <si>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</si>
  <si>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</si>
  <si>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</si>
  <si>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</si>
  <si>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</si>
  <si>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</si>
  <si>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</si>
  <si>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</si>
  <si>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</si>
  <si>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</si>
  <si>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</si>
  <si>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</si>
  <si>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</si>
  <si>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</si>
  <si>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</si>
  <si>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</si>
  <si>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</si>
  <si>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</si>
  <si>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</si>
  <si>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</si>
  <si>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</si>
  <si>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</si>
  <si>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</si>
  <si>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</si>
  <si>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</si>
  <si>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</si>
  <si>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</si>
  <si>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</si>
  <si>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</si>
  <si>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</si>
  <si>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</si>
  <si>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</si>
  <si>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</si>
  <si>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</si>
  <si>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</si>
  <si>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</si>
  <si>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</si>
  <si>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</si>
  <si>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</si>
  <si>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</si>
  <si>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</si>
  <si>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</si>
  <si>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</si>
  <si>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</si>
  <si>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</si>
  <si>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</si>
  <si>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</si>
  <si>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</si>
  <si>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</si>
  <si>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</si>
  <si>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</si>
  <si>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</si>
  <si>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</si>
  <si>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</si>
  <si>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</si>
  <si>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</si>
  <si>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</si>
  <si>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</si>
  <si>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</si>
  <si>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</si>
  <si>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</si>
  <si>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</si>
  <si>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</si>
  <si>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</si>
  <si>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</si>
  <si>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</si>
  <si>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</si>
  <si>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</si>
  <si>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</si>
  <si>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</si>
  <si>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</si>
  <si>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</si>
  <si>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</si>
  <si>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</si>
  <si>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</si>
  <si>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</si>
  <si>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</si>
  <si>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</si>
  <si>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</si>
  <si>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</si>
  <si>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</si>
  <si>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</si>
  <si>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</si>
  <si>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</si>
  <si>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</si>
  <si>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</si>
  <si>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</si>
  <si>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</si>
  <si>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</si>
  <si>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</si>
  <si>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</si>
  <si>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</si>
  <si>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</si>
  <si>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</si>
  <si>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</si>
  <si>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</si>
  <si>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</si>
  <si>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</si>
  <si>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</si>
  <si>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</si>
  <si>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</si>
  <si>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</si>
  <si>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</si>
  <si>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</si>
  <si>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</si>
  <si>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</si>
  <si>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</si>
  <si>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</si>
  <si>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</si>
  <si>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</si>
  <si>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</si>
  <si>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</si>
  <si>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</si>
  <si>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</si>
  <si>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</si>
  <si>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</si>
  <si>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</si>
  <si>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</si>
  <si>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</si>
  <si>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</si>
  <si>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</si>
  <si>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</si>
  <si>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</si>
  <si>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</si>
  <si>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</si>
  <si>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</si>
  <si>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</si>
  <si>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</si>
  <si>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</si>
  <si>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</si>
  <si>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</si>
  <si>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</si>
  <si>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</si>
  <si>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</si>
  <si>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</si>
  <si>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</si>
  <si>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</si>
  <si>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</si>
  <si>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</si>
  <si>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</si>
  <si>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</si>
  <si>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</si>
  <si>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</si>
  <si>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</si>
  <si>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</si>
  <si>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</si>
  <si>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</si>
  <si>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</si>
  <si>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</si>
  <si>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</si>
  <si>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</si>
  <si>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</si>
  <si>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</si>
  <si>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</si>
  <si>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</si>
  <si>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</si>
  <si>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</si>
  <si>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</si>
  <si>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</si>
  <si>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</si>
  <si>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</si>
  <si>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</si>
  <si>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</si>
  <si>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</si>
  <si>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</si>
  <si>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</si>
  <si>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</si>
  <si>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</si>
  <si>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</si>
  <si>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</si>
  <si>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</si>
  <si>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</si>
  <si>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</si>
  <si>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</si>
  <si>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</si>
  <si>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</si>
  <si>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</si>
  <si>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</si>
  <si>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</si>
  <si>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</si>
  <si>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</si>
  <si>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</si>
  <si>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</si>
  <si>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</si>
  <si>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</si>
  <si>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</si>
  <si>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</si>
  <si>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</si>
  <si>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</si>
  <si>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</si>
  <si>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</si>
  <si>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</si>
  <si>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</si>
  <si>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</si>
  <si>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</si>
  <si>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</si>
  <si>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</si>
  <si>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</si>
  <si>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</si>
  <si>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</si>
  <si>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</si>
  <si>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</si>
  <si>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</si>
  <si>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</si>
  <si>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</si>
  <si>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</si>
  <si>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</si>
  <si>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</si>
  <si>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</si>
  <si>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</si>
  <si>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</si>
  <si>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</si>
  <si>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</si>
  <si>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</si>
  <si>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</si>
  <si>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</si>
  <si>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</si>
  <si>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</si>
  <si>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</si>
  <si>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</si>
  <si>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</si>
  <si>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</si>
  <si>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</si>
  <si>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</si>
  <si>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</si>
  <si>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</si>
  <si>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</si>
  <si>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</si>
  <si>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</si>
  <si>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</si>
  <si>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</si>
  <si>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</si>
  <si>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</si>
  <si>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</si>
  <si>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</si>
  <si>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</si>
  <si>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</si>
  <si>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</si>
  <si>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</si>
  <si>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</si>
  <si>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</si>
  <si>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</si>
  <si>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</si>
  <si>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</si>
  <si>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</si>
  <si>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</si>
  <si>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</si>
  <si>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</si>
  <si>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</si>
  <si>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</si>
  <si>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</si>
  <si>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</si>
  <si>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</si>
  <si>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</si>
  <si>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</si>
  <si>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</si>
  <si>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</si>
  <si>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</si>
  <si>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</si>
  <si>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</si>
  <si>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</si>
  <si>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</si>
  <si>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</si>
  <si>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</si>
  <si>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</si>
  <si>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</si>
  <si>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</si>
  <si>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</si>
  <si>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</si>
  <si>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</si>
  <si>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</si>
  <si>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</si>
  <si>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</si>
  <si>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</si>
  <si>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</si>
  <si>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</si>
  <si>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</si>
  <si>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</si>
  <si>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</si>
  <si>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</si>
  <si>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</si>
  <si>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</si>
  <si>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</si>
  <si>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</si>
  <si>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</si>
  <si>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</si>
  <si>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</si>
  <si>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</si>
  <si>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</si>
  <si>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</si>
  <si>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</si>
  <si>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</si>
  <si>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</si>
  <si>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</si>
  <si>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</si>
  <si>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</si>
  <si>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</si>
  <si>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</si>
  <si>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</si>
  <si>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</si>
  <si>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</si>
  <si>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</si>
  <si>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</si>
  <si>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</si>
  <si>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</si>
  <si>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</si>
  <si>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</si>
  <si>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</si>
  <si>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</si>
  <si>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</si>
  <si>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</si>
  <si>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</si>
  <si>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</si>
  <si>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</si>
  <si>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</si>
  <si>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</si>
  <si>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</si>
  <si>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</si>
  <si>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</si>
  <si>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</si>
  <si>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</si>
  <si>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</si>
  <si>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</si>
  <si>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</si>
  <si>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</si>
  <si>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</si>
  <si>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</si>
  <si>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</si>
  <si>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</si>
  <si>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</si>
  <si>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</si>
  <si>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</si>
  <si>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</si>
  <si>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</si>
  <si>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</si>
  <si>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</si>
  <si>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</si>
  <si>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</si>
  <si>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</si>
  <si>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</si>
  <si>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</si>
  <si>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</si>
  <si>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</si>
  <si>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</si>
  <si>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</si>
  <si>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</si>
  <si>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</si>
  <si>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</si>
  <si>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</si>
  <si>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</si>
  <si>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</si>
  <si>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</si>
  <si>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</si>
  <si>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</si>
  <si>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</si>
  <si>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</si>
  <si>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</si>
  <si>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</si>
  <si>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</si>
  <si>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</si>
  <si>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</si>
  <si>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</si>
  <si>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</si>
  <si>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</si>
  <si>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</si>
  <si>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</si>
  <si>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</si>
  <si>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</si>
  <si>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</si>
  <si>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</si>
  <si>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</si>
  <si>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</si>
  <si>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</si>
  <si>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</si>
  <si>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</si>
  <si>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</si>
  <si>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</si>
  <si>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</si>
  <si>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</si>
  <si>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</si>
  <si>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</si>
  <si>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</si>
  <si>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</si>
  <si>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</si>
  <si>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</si>
  <si>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</si>
  <si>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</si>
  <si>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</si>
  <si>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</si>
  <si>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</si>
  <si>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</si>
  <si>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</si>
  <si>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</si>
  <si>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</si>
  <si>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</si>
  <si>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</si>
  <si>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</si>
  <si>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</si>
  <si>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</si>
  <si>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</si>
  <si>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</si>
  <si>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</si>
  <si>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</si>
  <si>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</si>
  <si>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</si>
  <si>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</si>
  <si>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</si>
  <si>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</si>
  <si>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</si>
  <si>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</si>
  <si>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</si>
  <si>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</si>
  <si>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</si>
  <si>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</si>
  <si>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</si>
  <si>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</si>
  <si>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</si>
  <si>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</si>
  <si>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</si>
  <si>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</si>
  <si>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</si>
  <si>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</si>
  <si>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</si>
  <si>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</si>
  <si>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</si>
  <si>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</si>
  <si>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</si>
  <si>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</si>
  <si>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</si>
  <si>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</si>
  <si>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</si>
  <si>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</si>
  <si>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</si>
  <si>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</si>
  <si>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</si>
  <si>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</si>
  <si>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</si>
  <si>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</si>
  <si>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</si>
  <si>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</si>
  <si>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</si>
  <si>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</si>
  <si>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</si>
  <si>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</si>
  <si>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</si>
  <si>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</si>
  <si>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</si>
  <si>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</si>
  <si>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</si>
  <si>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</si>
  <si>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</si>
  <si>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</si>
  <si>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</si>
  <si>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</si>
  <si>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</si>
  <si>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</si>
  <si>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</si>
  <si>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</si>
  <si>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</si>
  <si>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</si>
  <si>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</si>
  <si>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</si>
  <si>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</si>
  <si>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</si>
  <si>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</si>
  <si>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</si>
  <si>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</si>
  <si>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</si>
  <si>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</si>
  <si>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</si>
  <si>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</si>
  <si>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</si>
  <si>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</si>
  <si>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</si>
  <si>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</si>
  <si>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</si>
  <si>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</si>
  <si>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</si>
  <si>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</si>
  <si>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</si>
  <si>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</si>
  <si>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</si>
  <si>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</si>
  <si>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</si>
  <si>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</si>
  <si>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</si>
  <si>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</si>
  <si>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</si>
  <si>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</si>
  <si>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</si>
  <si>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</si>
  <si>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</si>
  <si>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</si>
  <si>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</si>
  <si>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</si>
  <si>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</si>
  <si>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</si>
  <si>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</si>
  <si>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</si>
  <si>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</si>
  <si>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</si>
  <si>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</si>
  <si>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</si>
  <si>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</si>
  <si>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</si>
  <si>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</si>
  <si>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</si>
  <si>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</si>
  <si>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</si>
  <si>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</si>
  <si>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</si>
  <si>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</si>
  <si>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</si>
  <si>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</si>
  <si>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</si>
  <si>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</si>
  <si>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</si>
  <si>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</si>
  <si>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</si>
  <si>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</si>
  <si>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</si>
  <si>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</si>
  <si>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</si>
  <si>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</si>
  <si>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</si>
  <si>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</si>
  <si>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</si>
  <si>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</si>
  <si>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</si>
  <si>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</si>
  <si>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</si>
  <si>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</si>
  <si>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</si>
  <si>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</si>
  <si>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</si>
  <si>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</si>
  <si>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</si>
  <si>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</si>
  <si>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</si>
  <si>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</si>
  <si>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</si>
  <si>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</si>
  <si>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</si>
  <si>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</si>
  <si>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</si>
  <si>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</si>
  <si>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</si>
  <si>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</si>
  <si>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</si>
  <si>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</si>
  <si>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</si>
  <si>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</si>
  <si>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</si>
  <si>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</si>
  <si>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</si>
  <si>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</si>
  <si>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</si>
  <si>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</si>
  <si>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</si>
  <si>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</si>
  <si>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</si>
  <si>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</si>
  <si>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</si>
  <si>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</si>
  <si>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</si>
  <si>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</si>
  <si>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</si>
  <si>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</si>
  <si>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</si>
  <si>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</si>
  <si>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</si>
  <si>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</si>
  <si>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</si>
  <si>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</si>
  <si>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</si>
  <si>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</si>
  <si>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</si>
  <si>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</si>
  <si>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</si>
  <si>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</si>
  <si>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</si>
  <si>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</si>
  <si>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</si>
  <si>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</si>
  <si>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</si>
  <si>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</si>
  <si>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</si>
  <si>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</si>
  <si>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</si>
  <si>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</si>
  <si>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</si>
  <si>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</si>
  <si>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</si>
  <si>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</si>
  <si>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</si>
  <si>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</si>
  <si>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</si>
  <si>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</si>
  <si>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</si>
  <si>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</si>
  <si>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</si>
  <si>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</si>
  <si>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</si>
  <si>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</si>
  <si>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</si>
  <si>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</si>
  <si>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</si>
  <si>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</si>
  <si>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</si>
  <si>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</si>
  <si>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</si>
  <si>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</si>
  <si>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</si>
  <si>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</si>
  <si>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</si>
  <si>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</si>
  <si>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</si>
  <si>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</si>
  <si>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</si>
  <si>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</si>
  <si>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</si>
  <si>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</si>
  <si>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</si>
  <si>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</si>
  <si>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</si>
  <si>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</si>
  <si>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</si>
  <si>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</si>
  <si>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</si>
  <si>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</si>
  <si>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</si>
  <si>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</si>
  <si>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</si>
  <si>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</si>
  <si>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</si>
  <si>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</si>
  <si>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</si>
  <si>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</si>
  <si>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</si>
  <si>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</si>
  <si>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</si>
  <si>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</si>
  <si>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</si>
  <si>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</si>
  <si>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</si>
  <si>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</si>
  <si>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</si>
  <si>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</si>
  <si>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</si>
  <si>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</si>
  <si>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</si>
  <si>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</si>
  <si>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</si>
  <si>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</si>
  <si>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</si>
  <si>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</si>
  <si>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</si>
  <si>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</si>
  <si>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</si>
  <si>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</si>
  <si>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</si>
  <si>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</si>
  <si>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</si>
  <si>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</si>
  <si>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</si>
  <si>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</si>
  <si>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</si>
  <si>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</si>
  <si>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</si>
  <si>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</si>
  <si>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</si>
  <si>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</si>
  <si>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</si>
  <si>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</si>
  <si>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</si>
  <si>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</si>
  <si>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</si>
  <si>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</si>
  <si>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</si>
  <si>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</si>
  <si>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</si>
  <si>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</si>
  <si>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</si>
  <si>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</si>
  <si>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</si>
  <si>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</si>
  <si>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</si>
  <si>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</si>
  <si>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</si>
  <si>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</si>
  <si>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</si>
  <si>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</si>
  <si>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</si>
  <si>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</si>
  <si>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</si>
  <si>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</si>
  <si>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</si>
  <si>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</si>
  <si>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</si>
  <si>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</si>
  <si>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</si>
  <si>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</si>
  <si>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</si>
  <si>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</si>
  <si>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</si>
  <si>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</si>
  <si>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</si>
  <si>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</si>
  <si>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</si>
  <si>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</si>
  <si>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</si>
  <si>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</si>
  <si>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</si>
  <si>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</si>
  <si>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</si>
  <si>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</si>
  <si>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</si>
  <si>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</si>
  <si>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</si>
  <si>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</si>
  <si>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</si>
  <si>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</si>
  <si>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</si>
  <si>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</si>
  <si>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</si>
  <si>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</si>
  <si>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</si>
  <si>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</si>
  <si>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</si>
  <si>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</si>
  <si>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</si>
  <si>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</si>
  <si>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</si>
  <si>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</si>
  <si>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</si>
  <si>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</si>
  <si>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</si>
  <si>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</si>
  <si>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</si>
  <si>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</si>
  <si>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</si>
  <si>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</si>
  <si>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</si>
  <si>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</si>
  <si>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</si>
  <si>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</si>
  <si>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</si>
  <si>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</si>
  <si>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</si>
  <si>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</si>
  <si>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</si>
  <si>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</si>
  <si>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</si>
  <si>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</si>
  <si>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</si>
  <si>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</si>
  <si>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</si>
  <si>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</si>
  <si>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</si>
  <si>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</si>
  <si>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</si>
  <si>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</si>
  <si>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</si>
  <si>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</si>
  <si>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</si>
  <si>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</si>
  <si>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</si>
  <si>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</si>
  <si>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</si>
  <si>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</si>
  <si>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</si>
  <si>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</si>
  <si>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</si>
  <si>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</si>
  <si>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</si>
  <si>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</si>
  <si>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</si>
  <si>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</si>
  <si>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</si>
  <si>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</si>
  <si>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</si>
  <si>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</si>
  <si>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</si>
  <si>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</si>
  <si>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</si>
  <si>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</si>
  <si>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</si>
  <si>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</si>
  <si>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</si>
  <si>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</si>
  <si>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</si>
  <si>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</si>
  <si>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</si>
  <si>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</si>
  <si>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</si>
  <si>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</si>
  <si>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</si>
  <si>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</si>
  <si>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</si>
  <si>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</si>
  <si>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</si>
  <si>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</si>
  <si>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</si>
  <si>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</si>
  <si>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</si>
  <si>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</si>
  <si>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</si>
  <si>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</si>
  <si>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</si>
  <si>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</si>
  <si>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</si>
  <si>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</si>
  <si>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</si>
  <si>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</si>
  <si>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</si>
  <si>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</si>
  <si>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</si>
  <si>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</si>
  <si>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</si>
  <si>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</si>
  <si>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</si>
  <si>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</si>
  <si>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</si>
  <si>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</si>
  <si>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</si>
  <si>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</si>
  <si>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</si>
  <si>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</si>
  <si>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</si>
  <si>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</si>
  <si>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</si>
  <si>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</si>
  <si>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</si>
  <si>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</si>
  <si>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</si>
  <si>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</si>
  <si>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</si>
  <si>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</si>
  <si>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</si>
  <si>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</si>
  <si>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</si>
  <si>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</si>
  <si>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</si>
  <si>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</si>
  <si>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</si>
  <si>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</si>
  <si>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</si>
  <si>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</si>
  <si>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</si>
  <si>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</si>
  <si>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</si>
  <si>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</si>
  <si>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</si>
  <si>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</si>
  <si>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</si>
  <si>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</si>
  <si>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</si>
  <si>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</si>
  <si>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</si>
  <si>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</si>
  <si>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</si>
  <si>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</si>
  <si>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</si>
  <si>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</si>
  <si>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</si>
  <si>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</si>
  <si>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</si>
  <si>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</si>
  <si>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</si>
  <si>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</si>
  <si>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</si>
  <si>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</si>
  <si>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</si>
  <si>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</si>
  <si>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</si>
  <si>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</si>
  <si>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</si>
  <si>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</si>
  <si>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</si>
  <si>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</si>
  <si>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</si>
  <si>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</si>
  <si>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</si>
  <si>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</si>
  <si>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</si>
  <si>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</si>
  <si>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</si>
  <si>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</si>
  <si>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</si>
  <si>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</si>
  <si>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</si>
  <si>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</si>
  <si>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</si>
  <si>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</si>
  <si>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</si>
  <si>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</si>
  <si>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</si>
  <si>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</si>
  <si>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</si>
  <si>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</si>
  <si>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</si>
  <si>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</si>
  <si>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</si>
  <si>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</si>
  <si>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</si>
  <si>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</si>
  <si>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</si>
  <si>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</si>
  <si>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</si>
  <si>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</si>
  <si>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</si>
  <si>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</si>
  <si>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</si>
  <si>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</si>
  <si>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</si>
  <si>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</si>
  <si>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</si>
  <si>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</si>
  <si>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</si>
  <si>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</si>
  <si>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</si>
  <si>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</si>
  <si>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</si>
  <si>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</si>
  <si>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</si>
  <si>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</si>
  <si>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</si>
  <si>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</si>
  <si>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</si>
  <si>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</si>
  <si>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</si>
  <si>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</si>
  <si>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</si>
  <si>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</si>
  <si>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</si>
  <si>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</si>
  <si>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</si>
  <si>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</si>
  <si>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</si>
  <si>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</si>
  <si>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</si>
  <si>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</si>
  <si>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</si>
  <si>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</si>
  <si>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</si>
  <si>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</si>
  <si>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</si>
  <si>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</si>
  <si>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</si>
  <si>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</si>
  <si>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</si>
  <si>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</si>
  <si>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</si>
  <si>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</si>
  <si>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</si>
  <si>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</si>
  <si>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</si>
  <si>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</si>
  <si>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</si>
  <si>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</si>
  <si>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</si>
  <si>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</si>
  <si>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</si>
  <si>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</si>
  <si>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</si>
  <si>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</si>
  <si>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</si>
  <si>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</si>
  <si>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</si>
  <si>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</si>
  <si>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</si>
  <si>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</si>
  <si>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</si>
  <si>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</si>
  <si>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</si>
  <si>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</si>
  <si>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</si>
  <si>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</si>
  <si>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</si>
  <si>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</si>
  <si>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</si>
  <si>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</si>
  <si>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</si>
  <si>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</si>
  <si>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</si>
  <si>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</si>
  <si>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</si>
  <si>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</si>
  <si>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</si>
  <si>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</si>
  <si>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</si>
  <si>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</si>
  <si>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</si>
  <si>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</si>
  <si>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</si>
  <si>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</si>
  <si>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</si>
  <si>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</si>
  <si>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</si>
  <si>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</si>
  <si>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</si>
  <si>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</si>
  <si>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</si>
  <si>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</si>
  <si>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</si>
  <si>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</si>
  <si>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</si>
  <si>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</si>
  <si>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</si>
  <si>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</si>
  <si>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</si>
  <si>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</si>
  <si>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</si>
  <si>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</si>
  <si>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</si>
  <si>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</si>
  <si>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</si>
  <si>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</si>
  <si>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</si>
  <si>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</si>
  <si>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</si>
  <si>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</si>
  <si>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</si>
  <si>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</si>
  <si>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</si>
  <si>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</si>
  <si>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</si>
  <si>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</si>
  <si>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</si>
  <si>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</si>
  <si>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</si>
  <si>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</si>
  <si>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</si>
  <si>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</si>
  <si>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</si>
  <si>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</si>
  <si>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</si>
  <si>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</si>
  <si>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</si>
  <si>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</si>
  <si>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</si>
  <si>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</si>
  <si>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</si>
  <si>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</si>
  <si>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</si>
  <si>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</si>
  <si>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</si>
  <si>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</si>
  <si>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</si>
  <si>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</si>
  <si>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</si>
  <si>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</si>
  <si>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</si>
  <si>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</si>
  <si>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</si>
  <si>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</si>
  <si>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</si>
  <si>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</si>
  <si>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</si>
  <si>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</si>
  <si>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</si>
  <si>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</si>
  <si>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</si>
  <si>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</si>
  <si>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</si>
  <si>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</si>
  <si>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</si>
  <si>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</si>
  <si>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</si>
  <si>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</si>
  <si>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</si>
  <si>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</si>
  <si>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</si>
  <si>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</si>
  <si>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</si>
  <si>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</si>
  <si>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</si>
  <si>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</si>
  <si>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</si>
  <si>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</si>
  <si>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</si>
  <si>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</si>
  <si>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</si>
  <si>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</si>
  <si>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</si>
  <si>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</si>
  <si>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</si>
  <si>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</si>
  <si>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</si>
  <si>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</si>
  <si>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</si>
  <si>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</si>
  <si>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</si>
  <si>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</si>
  <si>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</si>
  <si>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</si>
  <si>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</si>
  <si>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</si>
  <si>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</si>
  <si>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</si>
  <si>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</si>
  <si>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</si>
  <si>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</si>
  <si>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</si>
  <si>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</si>
  <si>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</si>
  <si>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</si>
  <si>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</si>
  <si>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</si>
  <si>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</si>
  <si>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</si>
  <si>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</si>
  <si>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</si>
  <si>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</si>
  <si>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</si>
  <si>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</si>
  <si>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</si>
  <si>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</si>
  <si>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</si>
  <si>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</si>
  <si>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</si>
  <si>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</si>
  <si>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</si>
  <si>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</si>
  <si>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</si>
  <si>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</si>
  <si>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</si>
  <si>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</si>
  <si>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</si>
  <si>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</si>
  <si>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</si>
  <si>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</si>
  <si>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</si>
  <si>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</si>
  <si>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</si>
  <si>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</si>
  <si>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</si>
  <si>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</si>
  <si>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</si>
  <si>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</si>
  <si>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</si>
  <si>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</si>
  <si>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</si>
  <si>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</si>
  <si>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</si>
  <si>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</si>
  <si>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</si>
  <si>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</si>
  <si>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</si>
  <si>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</si>
  <si>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</si>
  <si>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</si>
  <si>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</si>
  <si>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</si>
  <si>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</si>
  <si>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</si>
  <si>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</si>
  <si>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</si>
  <si>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</si>
  <si>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</si>
  <si>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</si>
  <si>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</si>
  <si>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</si>
  <si>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</si>
  <si>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</si>
  <si>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</si>
  <si>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</si>
  <si>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</si>
  <si>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</si>
  <si>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</si>
  <si>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</si>
  <si>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</si>
  <si>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</si>
  <si>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</si>
  <si>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</si>
  <si>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</si>
  <si>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</si>
  <si>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</si>
  <si>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</si>
  <si>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</si>
  <si>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</si>
  <si>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</si>
  <si>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</si>
  <si>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</si>
  <si>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</si>
  <si>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</si>
  <si>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</si>
  <si>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</si>
  <si>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</si>
  <si>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</si>
  <si>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</si>
  <si>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</si>
  <si>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</si>
  <si>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</si>
  <si>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</si>
  <si>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</si>
  <si>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</si>
  <si>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</si>
  <si>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</si>
  <si>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</si>
  <si>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</si>
  <si>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</si>
  <si>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</si>
  <si>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</si>
  <si>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</si>
  <si>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</si>
  <si>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</si>
  <si>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</si>
  <si>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</si>
  <si>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</si>
  <si>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</si>
  <si>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</si>
  <si>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</si>
  <si>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</si>
  <si>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</si>
  <si>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</si>
  <si>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</si>
  <si>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</si>
  <si>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</si>
  <si>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</si>
  <si>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</si>
  <si>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</si>
  <si>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</si>
  <si>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</si>
  <si>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</si>
  <si>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</si>
  <si>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</si>
  <si>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</si>
  <si>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</si>
  <si>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</si>
  <si>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</si>
  <si>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</si>
  <si>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</si>
  <si>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</si>
  <si>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</si>
  <si>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</si>
  <si>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</si>
  <si>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</si>
  <si>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</si>
  <si>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</si>
  <si>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</si>
  <si>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</si>
  <si>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</si>
  <si>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</si>
  <si>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</si>
  <si>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</si>
  <si>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</si>
  <si>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</si>
  <si>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</si>
  <si>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</si>
  <si>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</si>
  <si>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</si>
  <si>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</si>
  <si>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</si>
  <si>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</si>
  <si>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</si>
  <si>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</si>
  <si>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</si>
  <si>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</si>
  <si>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</si>
  <si>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</si>
  <si>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</si>
  <si>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</si>
  <si>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</si>
  <si>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</si>
  <si>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</si>
  <si>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</si>
  <si>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</si>
  <si>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</si>
  <si>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</si>
  <si>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</si>
  <si>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</si>
  <si>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</si>
  <si>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</si>
  <si>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</si>
  <si>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</si>
  <si>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</si>
  <si>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</si>
  <si>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</si>
  <si>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</si>
  <si>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</si>
  <si>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</si>
  <si>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</si>
  <si>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</si>
  <si>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</si>
  <si>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</si>
  <si>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</si>
  <si>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</si>
  <si>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</si>
  <si>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</si>
  <si>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</si>
  <si>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</si>
  <si>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</si>
  <si>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</si>
  <si>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</si>
  <si>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</si>
  <si>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</si>
  <si>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</si>
  <si>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</si>
  <si>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</si>
  <si>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</si>
  <si>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</si>
  <si>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</si>
  <si>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</si>
  <si>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</si>
  <si>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</si>
  <si>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</si>
  <si>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</si>
  <si>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</si>
  <si>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</si>
  <si>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</si>
  <si>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</si>
  <si>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</si>
  <si>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</si>
  <si>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</si>
  <si>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</si>
  <si>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</si>
  <si>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</si>
  <si>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</si>
  <si>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</si>
  <si>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</si>
  <si>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</si>
  <si>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</si>
  <si>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</si>
  <si>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</si>
  <si>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</si>
  <si>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</si>
  <si>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</si>
  <si>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</si>
  <si>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</si>
  <si>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</si>
  <si>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</si>
  <si>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</si>
  <si>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</si>
  <si>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</si>
  <si>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</si>
  <si>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</si>
  <si>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</si>
  <si>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</si>
  <si>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</si>
  <si>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</si>
  <si>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</si>
  <si>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</si>
  <si>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</si>
  <si>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</si>
  <si>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</si>
  <si>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</si>
  <si>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</si>
  <si>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</si>
  <si>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</si>
  <si>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</si>
  <si>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</si>
  <si>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</si>
  <si>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</si>
  <si>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</si>
  <si>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</si>
  <si>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</si>
  <si>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</si>
  <si>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</si>
  <si>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</si>
  <si>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</si>
  <si>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</si>
  <si>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</si>
  <si>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</si>
  <si>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</si>
  <si>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</si>
  <si>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</si>
  <si>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</si>
  <si>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</si>
  <si>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</si>
  <si>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</si>
  <si>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</si>
  <si>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</si>
  <si>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</si>
  <si>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</si>
  <si>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</si>
  <si>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</si>
  <si>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</si>
  <si>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</si>
  <si>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</si>
  <si>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</si>
  <si>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</si>
  <si>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</si>
  <si>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</si>
  <si>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</si>
  <si>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</si>
  <si>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</si>
  <si>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</si>
  <si>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</si>
  <si>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</si>
  <si>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</si>
  <si>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</si>
  <si>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</si>
  <si>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</si>
  <si>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</si>
  <si>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</si>
  <si>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</si>
  <si>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</si>
  <si>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</si>
  <si>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</si>
  <si>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</si>
  <si>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</si>
  <si>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</si>
  <si>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</si>
  <si>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</si>
  <si>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</si>
  <si>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</si>
  <si>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</si>
  <si>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</si>
  <si>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</si>
  <si>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</si>
  <si>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</si>
  <si>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</si>
  <si>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</si>
  <si>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</si>
  <si>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</si>
  <si>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</si>
  <si>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</si>
  <si>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</si>
  <si>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</si>
  <si>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</si>
  <si>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</si>
  <si>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</si>
  <si>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</si>
  <si>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</si>
  <si>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</si>
  <si>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</si>
  <si>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</si>
  <si>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</si>
  <si>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</si>
  <si>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</si>
  <si>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</si>
  <si>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</si>
  <si>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</si>
  <si>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</si>
  <si>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</si>
  <si>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</si>
  <si>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</si>
  <si>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</si>
  <si>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</si>
  <si>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</si>
  <si>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</si>
  <si>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</si>
  <si>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</si>
  <si>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</si>
  <si>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</si>
  <si>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</si>
  <si>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</si>
  <si>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</si>
  <si>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</si>
  <si>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</si>
  <si>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</si>
  <si>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</si>
  <si>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</si>
  <si>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</si>
  <si>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</si>
  <si>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</si>
  <si>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</si>
  <si>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</si>
  <si>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</si>
  <si>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</si>
  <si>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</si>
  <si>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</si>
  <si>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</si>
  <si>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</si>
  <si>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</si>
  <si>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</si>
  <si>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</si>
  <si>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</si>
  <si>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</si>
  <si>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</si>
  <si>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</si>
  <si>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</si>
  <si>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</si>
  <si>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</si>
  <si>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</si>
  <si>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</si>
  <si>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</si>
  <si>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</si>
  <si>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</si>
  <si>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</si>
  <si>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</si>
  <si>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</si>
  <si>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</si>
  <si>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</si>
  <si>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</si>
  <si>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</si>
  <si>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</si>
  <si>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</si>
  <si>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</si>
  <si>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</si>
  <si>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</si>
  <si>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</si>
  <si>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</si>
  <si>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</si>
  <si>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</si>
  <si>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</si>
  <si>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</si>
  <si>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</si>
  <si>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</si>
  <si>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</si>
  <si>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</si>
  <si>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</si>
  <si>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</si>
  <si>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</si>
  <si>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</si>
  <si>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</si>
  <si>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</si>
  <si>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</si>
  <si>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</si>
  <si>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</si>
  <si>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</si>
  <si>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</si>
  <si>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</si>
  <si>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</si>
  <si>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</si>
  <si>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</si>
  <si>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</si>
  <si>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</si>
  <si>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</si>
  <si>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</si>
  <si>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</si>
  <si>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</si>
  <si>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</si>
  <si>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</si>
  <si>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</si>
  <si>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</si>
  <si>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</si>
  <si>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</si>
  <si>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</si>
  <si>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</si>
  <si>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</si>
  <si>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</si>
  <si>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</si>
  <si>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</si>
  <si>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</si>
  <si>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</si>
  <si>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</si>
  <si>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</si>
  <si>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</si>
  <si>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</si>
  <si>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</si>
  <si>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</si>
  <si>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</si>
  <si>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</si>
  <si>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</si>
  <si>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</si>
  <si>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</si>
  <si>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</si>
  <si>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</si>
  <si>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</si>
  <si>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</si>
  <si>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</si>
  <si>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</si>
  <si>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</si>
  <si>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</si>
  <si>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</si>
  <si>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</si>
  <si>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</si>
  <si>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</si>
  <si>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</si>
  <si>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</si>
  <si>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</si>
  <si>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</si>
  <si>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</si>
  <si>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</si>
  <si>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</si>
  <si>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</si>
  <si>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</si>
  <si>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</si>
  <si>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</si>
  <si>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</si>
  <si>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</si>
  <si>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</si>
  <si>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</si>
  <si>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</si>
  <si>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</si>
  <si>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</si>
  <si>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</si>
  <si>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</si>
  <si>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</si>
  <si>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</si>
  <si>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</si>
  <si>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</si>
  <si>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</si>
  <si>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</si>
  <si>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</si>
  <si>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</si>
  <si>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</si>
  <si>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</si>
  <si>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</si>
  <si>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</si>
  <si>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</si>
  <si>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</si>
  <si>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</si>
  <si>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</si>
  <si>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</si>
  <si>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</si>
  <si>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</si>
  <si>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</si>
  <si>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</si>
  <si>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</si>
  <si>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</si>
  <si>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</si>
  <si>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</si>
  <si>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</si>
  <si>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</si>
  <si>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</si>
  <si>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</si>
  <si>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</si>
  <si>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</si>
  <si>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</si>
  <si>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</si>
  <si>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</si>
  <si>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</si>
  <si>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</si>
  <si>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</si>
  <si>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</si>
  <si>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</si>
  <si>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</si>
  <si>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</si>
  <si>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</si>
  <si>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</si>
  <si>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</si>
  <si>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</si>
  <si>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</si>
  <si>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</si>
  <si>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</si>
  <si>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</si>
  <si>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</si>
  <si>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</si>
  <si>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</si>
  <si>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</si>
  <si>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</si>
  <si>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</si>
  <si>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</si>
  <si>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</si>
  <si>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</si>
  <si>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</si>
  <si>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</si>
  <si>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</si>
  <si>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</si>
  <si>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</si>
  <si>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</si>
  <si>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</si>
  <si>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</si>
  <si>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</si>
  <si>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</si>
  <si>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</si>
  <si>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</si>
  <si>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</si>
  <si>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</si>
  <si>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</si>
  <si>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</si>
  <si>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</si>
  <si>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</si>
  <si>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</si>
  <si>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</si>
  <si>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</si>
  <si>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</si>
  <si>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</si>
  <si>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</si>
  <si>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</si>
  <si>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</si>
  <si>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</si>
  <si>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</si>
  <si>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</si>
  <si>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</si>
  <si>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</si>
  <si>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</si>
  <si>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</si>
  <si>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</si>
  <si>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</si>
  <si>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</si>
  <si>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</si>
  <si>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</si>
  <si>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</si>
  <si>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</si>
  <si>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</si>
  <si>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</si>
  <si>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</si>
  <si>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</si>
  <si>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</si>
  <si>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</si>
  <si>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</si>
  <si>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</si>
  <si>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</si>
  <si>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</si>
  <si>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</si>
  <si>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</si>
  <si>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</si>
  <si>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</si>
  <si>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</si>
  <si>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</si>
  <si>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</si>
  <si>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</si>
  <si>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</si>
  <si>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</si>
  <si>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</si>
  <si>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</si>
  <si>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</si>
  <si>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</si>
  <si>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</si>
  <si>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</si>
  <si>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</si>
  <si>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</si>
  <si>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</si>
  <si>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</si>
  <si>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</si>
  <si>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</si>
  <si>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</si>
  <si>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</si>
  <si>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</si>
  <si>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</si>
  <si>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</si>
  <si>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</si>
  <si>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</si>
  <si>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</si>
  <si>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</si>
  <si>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</si>
  <si>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</si>
  <si>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</si>
  <si>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</si>
  <si>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</si>
  <si>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</si>
  <si>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</si>
  <si>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</si>
  <si>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</si>
  <si>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</si>
  <si>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</si>
  <si>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</si>
  <si>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</si>
  <si>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</si>
  <si>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</si>
  <si>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</si>
  <si>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</si>
  <si>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</si>
  <si>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</si>
  <si>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</si>
  <si>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</si>
  <si>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</si>
  <si>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</si>
  <si>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</si>
  <si>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</si>
  <si>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</si>
  <si>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</si>
  <si>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</si>
  <si>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</si>
  <si>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</si>
  <si>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</si>
  <si>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</si>
  <si>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</si>
  <si>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</si>
  <si>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</si>
  <si>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</si>
  <si>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</si>
  <si>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</si>
  <si>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</si>
  <si>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</si>
  <si>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</si>
  <si>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</si>
  <si>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</si>
  <si>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</si>
  <si>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</si>
  <si>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</si>
  <si>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</si>
  <si>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</si>
  <si>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</si>
  <si>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</si>
  <si>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</si>
  <si>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</si>
  <si>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</si>
  <si>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</si>
  <si>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</si>
  <si>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</si>
  <si>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</si>
  <si>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</si>
  <si>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</si>
  <si>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</si>
  <si>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</si>
  <si>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</si>
  <si>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</si>
  <si>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</si>
  <si>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</si>
  <si>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</si>
  <si>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</si>
  <si>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</si>
  <si>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</si>
  <si>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</si>
  <si>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</si>
  <si>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</si>
  <si>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</si>
  <si>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</si>
  <si>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</si>
  <si>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</si>
  <si>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</si>
  <si>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</si>
  <si>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</si>
  <si>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</si>
  <si>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</si>
  <si>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</si>
  <si>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</si>
  <si>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</si>
  <si>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</si>
  <si>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</si>
  <si>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</si>
  <si>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</si>
  <si>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</si>
  <si>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</si>
  <si>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</si>
  <si>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</si>
  <si>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</si>
  <si>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</si>
  <si>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</si>
  <si>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</si>
  <si>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</si>
  <si>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</si>
  <si>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</si>
  <si>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</si>
  <si>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</si>
  <si>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</si>
  <si>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</si>
  <si>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</si>
  <si>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</si>
  <si>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</si>
  <si>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</si>
  <si>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</si>
  <si>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</si>
  <si>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</si>
  <si>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</si>
  <si>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</si>
  <si>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</si>
  <si>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</si>
  <si>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</si>
  <si>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</si>
  <si>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</si>
  <si>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</si>
  <si>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</si>
  <si>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</si>
  <si>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</si>
  <si>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</si>
  <si>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</si>
  <si>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</si>
  <si>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</si>
  <si>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</si>
  <si>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</si>
  <si>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</si>
  <si>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</si>
  <si>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</si>
  <si>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</si>
  <si>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</si>
  <si>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</si>
  <si>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</si>
  <si>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</si>
  <si>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</si>
  <si>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</si>
  <si>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</si>
  <si>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</si>
  <si>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</si>
  <si>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</si>
  <si>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</si>
  <si>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</si>
  <si>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</si>
  <si>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</si>
  <si>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</si>
  <si>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</si>
  <si>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</si>
  <si>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</si>
  <si>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</si>
  <si>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</si>
  <si>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</si>
  <si>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</si>
  <si>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</si>
  <si>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</si>
  <si>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</si>
  <si>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</si>
  <si>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</si>
  <si>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</si>
  <si>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</si>
  <si>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</si>
  <si>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</si>
  <si>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</si>
  <si>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</si>
  <si>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</si>
  <si>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</si>
  <si>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</si>
  <si>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</si>
  <si>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</si>
  <si>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</si>
  <si>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</si>
  <si>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</si>
  <si>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</si>
  <si>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</si>
  <si>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</si>
  <si>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</si>
  <si>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</si>
  <si>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</si>
  <si>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</si>
  <si>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</si>
  <si>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</si>
  <si>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</si>
  <si>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</si>
  <si>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</si>
  <si>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</si>
  <si>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</si>
  <si>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</si>
  <si>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</si>
  <si>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</si>
  <si>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</si>
  <si>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</si>
  <si>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</si>
  <si>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</si>
  <si>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</si>
  <si>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</si>
  <si>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</si>
  <si>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</si>
  <si>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</si>
  <si>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</si>
  <si>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</si>
  <si>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</si>
  <si>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</si>
  <si>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</si>
  <si>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</si>
  <si>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</si>
  <si>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</si>
  <si>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</si>
  <si>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</si>
  <si>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</si>
  <si>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</si>
  <si>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</si>
  <si>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</si>
  <si>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</si>
  <si>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</si>
  <si>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</si>
  <si>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</si>
  <si>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</si>
  <si>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</si>
  <si>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</si>
  <si>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</si>
  <si>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</si>
  <si>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</si>
  <si>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</si>
  <si>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</si>
  <si>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</si>
  <si>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</si>
  <si>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</si>
  <si>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</si>
  <si>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</si>
  <si>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</si>
  <si>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</si>
  <si>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</si>
  <si>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</si>
  <si>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</si>
  <si>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</si>
  <si>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</si>
  <si>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</si>
  <si>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</si>
  <si>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</si>
  <si>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</si>
  <si>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</si>
  <si>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</si>
  <si>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</si>
  <si>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</si>
  <si>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</si>
  <si>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</si>
  <si>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</si>
  <si>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</si>
  <si>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</si>
  <si>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</si>
  <si>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</si>
  <si>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</si>
  <si>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</si>
  <si>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</si>
  <si>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</si>
  <si>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</si>
  <si>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</si>
  <si>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</si>
  <si>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</si>
  <si>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</si>
  <si>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</si>
  <si>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</si>
  <si>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</si>
  <si>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</si>
  <si>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</si>
  <si>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</si>
  <si>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</si>
  <si>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</si>
  <si>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</si>
  <si>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</si>
  <si>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</si>
  <si>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</si>
  <si>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</si>
  <si>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</si>
  <si>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</si>
  <si>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</si>
  <si>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</si>
  <si>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</si>
  <si>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</si>
  <si>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</si>
  <si>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</si>
  <si>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</si>
  <si>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</si>
  <si>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</si>
  <si>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</si>
  <si>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</si>
  <si>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</si>
  <si>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</si>
  <si>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</si>
  <si>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</si>
  <si>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</si>
  <si>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</si>
  <si>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</si>
  <si>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</si>
  <si>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</si>
  <si>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</si>
  <si>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</si>
  <si>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</si>
  <si>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</si>
  <si>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</si>
  <si>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</si>
  <si>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</si>
  <si>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</si>
  <si>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</si>
  <si>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</si>
  <si>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</si>
  <si>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</si>
  <si>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</si>
  <si>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</si>
  <si>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</si>
  <si>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</si>
  <si>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</si>
  <si>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</si>
  <si>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</si>
  <si>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</si>
  <si>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</si>
  <si>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</si>
  <si>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</si>
  <si>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</si>
  <si>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</si>
  <si>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</si>
  <si>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</si>
  <si>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</si>
  <si>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</si>
  <si>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</si>
  <si>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</si>
  <si>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</si>
  <si>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</si>
  <si>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</si>
  <si>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</si>
  <si>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</si>
  <si>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</si>
  <si>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</si>
  <si>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</si>
  <si>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</si>
  <si>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</si>
  <si>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</si>
  <si>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</si>
  <si>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</si>
  <si>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</si>
  <si>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</si>
  <si>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</si>
  <si>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</si>
  <si>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</si>
  <si>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</si>
  <si>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</si>
  <si>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</si>
  <si>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</si>
  <si>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</si>
  <si>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</si>
  <si>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</si>
  <si>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</si>
  <si>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</si>
  <si>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</si>
  <si>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</si>
  <si>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</si>
  <si>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</si>
  <si>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</si>
  <si>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</si>
  <si>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</si>
  <si>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</si>
  <si>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</si>
  <si>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</si>
  <si>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</si>
  <si>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</si>
  <si>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</si>
  <si>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</si>
  <si>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</si>
  <si>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</si>
  <si>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</si>
  <si>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</si>
  <si>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</si>
  <si>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</si>
  <si>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</si>
  <si>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</si>
  <si>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</si>
  <si>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</si>
  <si>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</si>
  <si>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</si>
  <si>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</si>
  <si>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</si>
  <si>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</si>
  <si>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</si>
  <si>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</si>
  <si>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</si>
  <si>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</si>
  <si>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</si>
  <si>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</si>
  <si>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</si>
  <si>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</si>
  <si>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</si>
  <si>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</si>
  <si>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</si>
  <si>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</si>
  <si>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</si>
  <si>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</si>
  <si>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</si>
  <si>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</si>
  <si>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</si>
  <si>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</si>
  <si>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</si>
  <si>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</si>
  <si>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</si>
  <si>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</si>
  <si>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</si>
  <si>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</si>
  <si>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</si>
  <si>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</si>
  <si>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</si>
  <si>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</si>
  <si>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</si>
  <si>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</si>
  <si>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</si>
  <si>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</si>
  <si>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</si>
  <si>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</si>
  <si>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</si>
  <si>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</si>
  <si>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</si>
  <si>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</si>
  <si>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</si>
  <si>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</si>
  <si>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</si>
  <si>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</si>
  <si>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</si>
  <si>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</si>
  <si>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</si>
  <si>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</si>
  <si>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</si>
  <si>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</si>
  <si>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</si>
  <si>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</si>
  <si>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</si>
  <si>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</si>
  <si>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</si>
  <si>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</si>
  <si>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</si>
  <si>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</si>
  <si>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</si>
  <si>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</si>
  <si>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</si>
  <si>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</si>
  <si>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</si>
  <si>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</si>
  <si>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</si>
  <si>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</si>
  <si>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</si>
  <si>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</si>
  <si>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</si>
  <si>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</si>
  <si>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</si>
  <si>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</si>
  <si>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</si>
  <si>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</si>
  <si>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</si>
  <si>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</si>
  <si>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</si>
  <si>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</si>
  <si>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</si>
  <si>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</si>
  <si>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</si>
  <si>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</si>
  <si>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</si>
  <si>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</si>
  <si>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</si>
  <si>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</si>
  <si>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</si>
  <si>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</si>
  <si>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</si>
  <si>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</si>
  <si>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</si>
  <si>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</si>
  <si>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</si>
  <si>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</si>
  <si>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</si>
  <si>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</si>
  <si>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</si>
  <si>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</si>
  <si>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</si>
  <si>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</si>
  <si>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</si>
  <si>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</si>
  <si>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</si>
  <si>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</si>
  <si>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</si>
  <si>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</si>
  <si>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</si>
  <si>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</si>
  <si>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</si>
  <si>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</si>
  <si>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</si>
  <si>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</si>
  <si>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</si>
  <si>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</si>
  <si>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</si>
  <si>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</si>
  <si>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</si>
  <si>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</si>
  <si>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</si>
  <si>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</si>
  <si>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</si>
  <si>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</si>
  <si>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</si>
  <si>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</si>
  <si>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</si>
  <si>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</si>
  <si>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</si>
  <si>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</si>
  <si>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</si>
  <si>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</si>
  <si>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</si>
  <si>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</si>
  <si>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</si>
  <si>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</si>
  <si>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</si>
  <si>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</si>
  <si>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</si>
  <si>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</si>
  <si>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</si>
  <si>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</si>
  <si>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</si>
  <si>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</si>
  <si>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</si>
  <si>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</si>
  <si>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</si>
  <si>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</si>
  <si>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</si>
  <si>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</si>
  <si>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</si>
  <si>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</si>
  <si>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</si>
  <si>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</si>
  <si>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</si>
  <si>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</si>
  <si>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</si>
  <si>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</si>
  <si>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</si>
  <si>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</si>
  <si>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</si>
  <si>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</si>
  <si>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</si>
  <si>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</si>
  <si>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</si>
  <si>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</si>
  <si>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</si>
  <si>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</si>
  <si>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</si>
  <si>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</si>
  <si>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</si>
  <si>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</si>
  <si>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</si>
  <si>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</si>
  <si>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</si>
  <si>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</si>
  <si>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</si>
  <si>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</si>
  <si>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</si>
  <si>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</si>
  <si>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</si>
  <si>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</si>
  <si>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</si>
  <si>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</si>
  <si>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</si>
  <si>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</si>
  <si>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</si>
  <si>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</si>
  <si>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</si>
  <si>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</si>
  <si>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</si>
  <si>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</si>
  <si>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</si>
  <si>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</si>
  <si>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</si>
  <si>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</si>
  <si>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</si>
  <si>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</si>
  <si>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</si>
  <si>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</si>
  <si>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</si>
  <si>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</si>
  <si>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</si>
  <si>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</si>
  <si>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</si>
  <si>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</si>
  <si>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</si>
  <si>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</si>
  <si>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</si>
  <si>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</si>
  <si>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</si>
  <si>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</si>
  <si>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</si>
  <si>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</si>
  <si>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</si>
  <si>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</si>
  <si>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</si>
  <si>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</si>
  <si>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</si>
  <si>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</si>
  <si>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</si>
  <si>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</si>
  <si>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</si>
  <si>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</si>
  <si>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</si>
  <si>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</si>
  <si>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</si>
  <si>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</si>
  <si>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</si>
  <si>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</si>
  <si>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</si>
  <si>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</si>
  <si>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</si>
  <si>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</si>
  <si>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</si>
  <si>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</si>
  <si>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</si>
  <si>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</si>
  <si>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</si>
  <si>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</si>
  <si>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</si>
  <si>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</si>
  <si>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</si>
  <si>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</si>
  <si>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</si>
  <si>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</si>
  <si>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</si>
  <si>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</si>
  <si>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</si>
  <si>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</si>
  <si>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</si>
  <si>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</si>
  <si>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</si>
  <si>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</si>
  <si>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</si>
  <si>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</si>
  <si>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</si>
  <si>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</si>
  <si>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</si>
  <si>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</si>
  <si>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</si>
  <si>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</si>
  <si>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</si>
  <si>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</si>
  <si>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</si>
  <si>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</si>
  <si>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</si>
  <si>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</si>
  <si>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</si>
  <si>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</si>
  <si>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</si>
  <si>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</si>
  <si>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</si>
  <si>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</si>
  <si>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</si>
  <si>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</si>
  <si>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</si>
  <si>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</si>
  <si>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</si>
  <si>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</si>
  <si>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</si>
  <si>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</si>
  <si>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</si>
  <si>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</si>
  <si>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</si>
  <si>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</si>
  <si>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</si>
  <si>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</si>
  <si>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</si>
  <si>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</si>
  <si>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</si>
  <si>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</si>
  <si>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</si>
  <si>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</si>
  <si>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</si>
  <si>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</si>
  <si>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</si>
  <si>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</si>
  <si>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</si>
  <si>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</si>
  <si>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</si>
  <si>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</si>
  <si>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</si>
  <si>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</si>
  <si>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</si>
  <si>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</si>
  <si>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</si>
  <si>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</si>
  <si>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</si>
  <si>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</si>
  <si>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</si>
  <si>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</si>
  <si>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</si>
  <si>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</si>
  <si>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</si>
  <si>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</si>
  <si>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</si>
  <si>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</si>
  <si>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</si>
  <si>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</si>
  <si>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</si>
  <si>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</si>
  <si>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</si>
  <si>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</si>
  <si>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</si>
  <si>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</si>
  <si>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</si>
  <si>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</si>
  <si>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</si>
  <si>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</si>
  <si>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</si>
  <si>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</si>
  <si>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</si>
  <si>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</si>
  <si>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</si>
  <si>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</si>
  <si>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</si>
  <si>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</si>
  <si>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</si>
  <si>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</si>
  <si>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</si>
  <si>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</si>
  <si>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</si>
  <si>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</si>
  <si>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</si>
  <si>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</si>
  <si>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</si>
  <si>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</si>
  <si>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</si>
  <si>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</si>
  <si>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</si>
  <si>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</si>
  <si>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</si>
  <si>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</si>
  <si>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</si>
  <si>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</si>
  <si>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</si>
  <si>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</si>
  <si>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</si>
  <si>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</si>
  <si>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</si>
  <si>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</si>
  <si>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</si>
  <si>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</si>
  <si>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</si>
  <si>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</si>
  <si>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</si>
  <si>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</si>
  <si>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</si>
  <si>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</si>
  <si>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</si>
  <si>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</si>
  <si>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</si>
  <si>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</si>
  <si>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</si>
  <si>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</si>
  <si>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</si>
  <si>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</si>
  <si>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</si>
  <si>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</si>
  <si>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</si>
  <si>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</si>
  <si>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</si>
  <si>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</si>
  <si>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</si>
  <si>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</si>
  <si>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</si>
  <si>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</si>
  <si>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</si>
  <si>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</si>
  <si>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</si>
  <si>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</si>
  <si>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</si>
  <si>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</si>
  <si>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</si>
  <si>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</si>
  <si>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</si>
  <si>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</si>
  <si>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</si>
  <si>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</si>
  <si>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</si>
  <si>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</si>
  <si>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</si>
  <si>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</si>
  <si>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</si>
  <si>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</si>
  <si>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</si>
  <si>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</si>
  <si>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</si>
  <si>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</si>
  <si>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</si>
  <si>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</si>
  <si>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</si>
  <si>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</si>
  <si>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</si>
  <si>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</si>
  <si>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</si>
  <si>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</si>
  <si>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</si>
  <si>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</si>
  <si>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</si>
  <si>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</si>
  <si>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</si>
  <si>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</si>
  <si>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</si>
  <si>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</si>
  <si>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</si>
  <si>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</si>
  <si>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</si>
  <si>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</si>
  <si>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</si>
  <si>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</si>
  <si>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</si>
  <si>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</si>
  <si>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</si>
  <si>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</si>
  <si>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</si>
  <si>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</si>
  <si>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</si>
  <si>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</si>
  <si>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</si>
  <si>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</si>
  <si>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</si>
  <si>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</si>
  <si>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</si>
  <si>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</si>
  <si>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</si>
  <si>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</si>
  <si>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</si>
  <si>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</si>
  <si>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</si>
  <si>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</si>
  <si>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</si>
  <si>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</si>
  <si>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</si>
  <si>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</si>
  <si>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</si>
  <si>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</si>
  <si>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</si>
  <si>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</si>
  <si>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</si>
  <si>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</si>
  <si>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</si>
  <si>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</si>
  <si>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</si>
  <si>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</si>
  <si>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</si>
  <si>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</si>
  <si>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</si>
  <si>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</si>
  <si>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</si>
  <si>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</si>
  <si>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</si>
  <si>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</si>
  <si>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</si>
  <si>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</si>
  <si>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</si>
  <si>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</si>
  <si>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</si>
  <si>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</si>
  <si>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</si>
  <si>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</si>
  <si>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</si>
  <si>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</si>
  <si>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</si>
  <si>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</si>
  <si>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</si>
  <si>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</si>
  <si>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</si>
  <si>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</si>
  <si>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</si>
  <si>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</si>
  <si>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</si>
  <si>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</si>
  <si>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</si>
  <si>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</si>
  <si>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</si>
  <si>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</si>
  <si>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</si>
  <si>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</si>
  <si>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</si>
  <si>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</si>
  <si>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</si>
  <si>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</si>
  <si>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</si>
  <si>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</si>
  <si>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</si>
  <si>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</si>
  <si>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</si>
  <si>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</si>
  <si>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</si>
  <si>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</si>
  <si>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</si>
  <si>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</si>
  <si>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</si>
  <si>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</si>
  <si>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</si>
  <si>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</si>
  <si>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</si>
  <si>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</si>
  <si>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</si>
  <si>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</si>
  <si>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</si>
  <si>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</si>
  <si>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</si>
  <si>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</si>
  <si>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</si>
  <si>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</si>
  <si>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</si>
  <si>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</si>
  <si>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</si>
  <si>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</si>
  <si>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</si>
  <si>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</si>
  <si>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</si>
  <si>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</si>
  <si>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</si>
  <si>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</si>
  <si>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</si>
  <si>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</si>
  <si>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</si>
  <si>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</si>
  <si>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</si>
  <si>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</si>
  <si>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</si>
  <si>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</si>
  <si>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</si>
  <si>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</si>
  <si>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</si>
  <si>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</si>
  <si>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</si>
  <si>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</si>
  <si>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</si>
  <si>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</si>
  <si>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</si>
  <si>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</si>
  <si>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</si>
  <si>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</si>
  <si>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</si>
  <si>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</si>
  <si>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</si>
  <si>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</si>
  <si>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</si>
  <si>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</si>
  <si>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</si>
  <si>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</si>
  <si>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</si>
  <si>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</si>
  <si>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</si>
  <si>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</si>
  <si>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</si>
  <si>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</si>
  <si>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</si>
  <si>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</si>
  <si>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</si>
  <si>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</si>
  <si>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</si>
  <si>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</si>
  <si>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</si>
  <si>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</si>
  <si>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</si>
  <si>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</si>
  <si>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</si>
  <si>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</si>
  <si>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</si>
  <si>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</si>
  <si>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</si>
  <si>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</si>
  <si>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</si>
  <si>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</si>
  <si>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</si>
  <si>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</si>
  <si>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</si>
  <si>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</si>
  <si>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</si>
  <si>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</si>
  <si>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</si>
  <si>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</si>
  <si>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</si>
  <si>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</si>
  <si>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</si>
  <si>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</si>
  <si>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</si>
  <si>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</si>
  <si>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</si>
  <si>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</si>
  <si>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</si>
  <si>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</si>
  <si>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</si>
  <si>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</si>
  <si>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</si>
  <si>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</si>
  <si>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</si>
  <si>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</si>
  <si>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</si>
  <si>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</si>
  <si>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</si>
  <si>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</si>
  <si>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</si>
  <si>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</si>
  <si>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</si>
  <si>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</si>
  <si>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</si>
  <si>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</si>
  <si>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</si>
  <si>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</si>
  <si>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</si>
  <si>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</si>
  <si>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</si>
  <si>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</si>
  <si>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</si>
  <si>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</si>
  <si>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</si>
  <si>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</si>
  <si>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</si>
  <si>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</si>
  <si>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</si>
  <si>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</si>
  <si>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</si>
  <si>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</si>
  <si>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</si>
  <si>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</si>
  <si>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</si>
  <si>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</si>
  <si>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</si>
  <si>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</si>
  <si>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</si>
  <si>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</si>
  <si>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</si>
  <si>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</si>
  <si>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</si>
  <si>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</si>
  <si>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</si>
  <si>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</si>
  <si>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</si>
  <si>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</si>
  <si>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</si>
  <si>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</si>
  <si>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</si>
  <si>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</si>
  <si>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</si>
  <si>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</si>
  <si>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</si>
  <si>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</si>
  <si>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</si>
  <si>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</si>
  <si>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</si>
  <si>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</si>
  <si>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</si>
  <si>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</si>
  <si>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</si>
  <si>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</si>
  <si>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</si>
  <si>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</si>
  <si>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</si>
  <si>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</si>
  <si>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</si>
  <si>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</si>
  <si>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</si>
  <si>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</si>
  <si>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</si>
  <si>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</si>
  <si>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</si>
  <si>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</si>
  <si>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</si>
  <si>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</si>
  <si>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</si>
  <si>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</si>
  <si>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</si>
  <si>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</si>
  <si>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</si>
  <si>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</si>
  <si>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</si>
  <si>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</si>
  <si>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</si>
  <si>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</si>
  <si>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</si>
  <si>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</si>
  <si>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</si>
  <si>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</si>
  <si>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</si>
  <si>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</si>
  <si>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</si>
  <si>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</si>
  <si>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</si>
  <si>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</si>
  <si>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</si>
  <si>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</si>
  <si>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</si>
  <si>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</si>
  <si>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</si>
  <si>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</si>
  <si>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</si>
  <si>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</si>
  <si>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</si>
  <si>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</si>
  <si>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</si>
  <si>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</si>
  <si>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</si>
  <si>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</si>
  <si>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</si>
  <si>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</si>
  <si>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</si>
  <si>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</si>
  <si>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</si>
  <si>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</si>
  <si>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</si>
  <si>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</si>
  <si>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</si>
  <si>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</si>
  <si>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</si>
  <si>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</si>
  <si>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</si>
  <si>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</si>
  <si>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</si>
  <si>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</si>
  <si>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</si>
  <si>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</si>
  <si>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</si>
  <si>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</si>
  <si>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</si>
  <si>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</si>
  <si>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</si>
  <si>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</si>
  <si>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</si>
  <si>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</si>
  <si>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</si>
  <si>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</si>
  <si>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</si>
  <si>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</si>
  <si>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</si>
  <si>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</si>
  <si>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</si>
  <si>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</si>
  <si>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</si>
  <si>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</si>
  <si>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</si>
  <si>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</si>
  <si>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</si>
  <si>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</si>
  <si>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</si>
  <si>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</si>
  <si>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</si>
  <si>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</si>
  <si>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</si>
  <si>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</si>
  <si>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</si>
  <si>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</si>
  <si>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</si>
  <si>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</si>
  <si>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</si>
  <si>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</si>
  <si>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</si>
  <si>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</si>
  <si>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</si>
  <si>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</si>
  <si>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</si>
  <si>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</si>
  <si>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</si>
  <si>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</si>
  <si>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</si>
  <si>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</si>
  <si>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</si>
  <si>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</si>
  <si>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</si>
  <si>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</si>
  <si>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</si>
  <si>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</si>
  <si>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</si>
  <si>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</si>
  <si>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</si>
  <si>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</si>
  <si>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</si>
  <si>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</si>
  <si>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</si>
  <si>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</si>
  <si>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</si>
  <si>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</si>
  <si>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</si>
  <si>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</si>
  <si>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</si>
  <si>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</si>
  <si>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</si>
  <si>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</si>
  <si>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</si>
  <si>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</si>
  <si>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</si>
  <si>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</si>
  <si>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</si>
  <si>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</si>
  <si>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</si>
  <si>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</si>
  <si>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</si>
  <si>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</si>
  <si>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</si>
  <si>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</si>
  <si>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</si>
  <si>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</si>
  <si>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</si>
  <si>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</si>
  <si>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</si>
  <si>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</si>
  <si>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</si>
  <si>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</si>
  <si>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</si>
  <si>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</si>
  <si>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</si>
  <si>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</si>
  <si>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</si>
  <si>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</si>
  <si>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</si>
  <si>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</si>
  <si>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</si>
  <si>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</si>
  <si>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</si>
  <si>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</si>
  <si>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</si>
  <si>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</si>
  <si>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</si>
  <si>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</si>
  <si>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</si>
  <si>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</si>
  <si>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</si>
  <si>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</si>
  <si>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</si>
  <si>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</si>
  <si>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</si>
  <si>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</si>
  <si>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</si>
  <si>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</si>
  <si>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</si>
  <si>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</si>
  <si>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</si>
  <si>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</si>
  <si>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</si>
  <si>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</si>
  <si>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</si>
  <si>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</si>
  <si>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</si>
  <si>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</si>
  <si>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</si>
  <si>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</si>
  <si>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</si>
  <si>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</si>
  <si>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</si>
  <si>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</si>
  <si>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</si>
  <si>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</si>
  <si>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</si>
  <si>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</si>
  <si>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</si>
  <si>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</si>
  <si>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</si>
  <si>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</si>
  <si>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</si>
  <si>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</si>
  <si>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</si>
  <si>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</si>
  <si>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</si>
  <si>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</si>
  <si>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</si>
  <si>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</si>
  <si>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</si>
  <si>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</si>
  <si>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</si>
  <si>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</si>
  <si>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</si>
  <si>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</si>
  <si>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</si>
  <si>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</si>
  <si>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</si>
  <si>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</si>
  <si>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</si>
  <si>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</si>
  <si>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</si>
  <si>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</si>
  <si>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</si>
  <si>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</si>
  <si>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</si>
  <si>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</si>
  <si>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</si>
  <si>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</si>
  <si>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</si>
  <si>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</si>
  <si>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</si>
  <si>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</si>
  <si>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</si>
  <si>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</si>
  <si>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</si>
  <si>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</si>
  <si>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</si>
  <si>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</si>
  <si>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</si>
  <si>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</si>
  <si>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</si>
  <si>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</si>
  <si>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</si>
  <si>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</si>
  <si>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</si>
  <si>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</si>
  <si>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</si>
  <si>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</si>
  <si>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</si>
  <si>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</si>
  <si>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</si>
  <si>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</si>
  <si>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</si>
  <si>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</si>
  <si>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</si>
  <si>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</si>
  <si>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</si>
  <si>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</si>
  <si>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</si>
  <si>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</si>
  <si>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</si>
  <si>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</si>
  <si>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</si>
  <si>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</si>
  <si>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</si>
  <si>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</si>
  <si>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</si>
  <si>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</si>
  <si>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</si>
  <si>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</si>
  <si>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</si>
  <si>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</si>
  <si>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</si>
  <si>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</si>
  <si>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</si>
  <si>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</si>
  <si>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</si>
  <si>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</si>
  <si>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</si>
  <si>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</si>
  <si>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</si>
  <si>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</si>
  <si>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</si>
  <si>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</si>
  <si>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</si>
  <si>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</si>
  <si>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</si>
  <si>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</si>
  <si>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</si>
  <si>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</si>
  <si>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</si>
  <si>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</si>
  <si>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</si>
  <si>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</si>
  <si>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</si>
  <si>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</si>
  <si>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</si>
  <si>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</si>
  <si>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</si>
  <si>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</si>
  <si>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</si>
  <si>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</si>
  <si>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</si>
  <si>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</si>
  <si>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</si>
  <si>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</si>
  <si>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</si>
  <si>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</si>
  <si>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</si>
  <si>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</si>
  <si>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</si>
  <si>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</si>
  <si>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</si>
  <si>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</si>
  <si>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</si>
  <si>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</si>
  <si>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</si>
  <si>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</si>
  <si>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</si>
  <si>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</si>
  <si>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</si>
  <si>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</si>
  <si>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</si>
  <si>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</si>
  <si>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</si>
  <si>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</si>
  <si>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</si>
  <si>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</si>
  <si>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</si>
  <si>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</si>
  <si>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</si>
  <si>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</si>
  <si>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</si>
  <si>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</si>
  <si>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</si>
  <si>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</si>
  <si>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</si>
  <si>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</si>
  <si>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</si>
  <si>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</si>
  <si>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</si>
  <si>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</si>
  <si>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</si>
  <si>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</si>
  <si>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</si>
  <si>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</si>
  <si>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</si>
  <si>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</si>
  <si>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</si>
  <si>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</si>
  <si>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</si>
  <si>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</si>
  <si>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</si>
  <si>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</si>
  <si>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</si>
  <si>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</si>
  <si>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</si>
  <si>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</si>
  <si>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</si>
  <si>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</si>
  <si>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</si>
  <si>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</si>
  <si>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</si>
  <si>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</si>
  <si>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</si>
  <si>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</si>
  <si>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</si>
  <si>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</si>
  <si>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</si>
  <si>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</si>
  <si>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</si>
  <si>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</si>
  <si>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</si>
  <si>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</si>
  <si>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</si>
  <si>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</si>
  <si>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</si>
  <si>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</si>
  <si>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</si>
  <si>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</si>
  <si>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</si>
  <si>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</si>
  <si>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</si>
  <si>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</si>
  <si>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</si>
  <si>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</si>
  <si>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</si>
  <si>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</si>
  <si>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</si>
  <si>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</si>
  <si>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</si>
  <si>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</si>
  <si>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</si>
  <si>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</si>
  <si>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</si>
  <si>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</si>
  <si>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</si>
  <si>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</si>
  <si>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</si>
  <si>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</si>
  <si>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</si>
  <si>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</si>
  <si>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</si>
  <si>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</si>
  <si>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</si>
  <si>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</si>
  <si>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</si>
  <si>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</si>
  <si>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</si>
  <si>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</si>
  <si>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</si>
  <si>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</si>
  <si>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</si>
  <si>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</si>
  <si>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</si>
  <si>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</si>
  <si>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</si>
  <si>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</si>
  <si>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</si>
  <si>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</si>
  <si>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</si>
  <si>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</si>
  <si>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</si>
  <si>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</si>
  <si>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</si>
  <si>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</si>
  <si>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</si>
  <si>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</si>
  <si>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</si>
  <si>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</si>
  <si>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</si>
  <si>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</si>
  <si>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</si>
  <si>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</si>
  <si>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</si>
  <si>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</si>
  <si>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</si>
  <si>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</si>
  <si>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</si>
  <si>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</si>
  <si>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</si>
  <si>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</si>
  <si>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</si>
  <si>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</si>
  <si>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</si>
  <si>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</si>
  <si>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</si>
  <si>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</si>
  <si>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</si>
  <si>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</si>
  <si>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</si>
  <si>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</si>
  <si>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</si>
  <si>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</si>
  <si>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</si>
  <si>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</si>
  <si>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</si>
  <si>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</si>
  <si>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</si>
  <si>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</si>
  <si>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</si>
  <si>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</si>
  <si>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</si>
  <si>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</si>
  <si>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</si>
  <si>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</si>
  <si>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</si>
  <si>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</si>
  <si>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</si>
  <si>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</si>
  <si>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</si>
  <si>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</si>
  <si>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</si>
  <si>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</si>
  <si>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</si>
  <si>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</si>
  <si>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</si>
  <si>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</si>
  <si>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</si>
  <si>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</si>
  <si>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</si>
  <si>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</si>
  <si>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</si>
  <si>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</si>
  <si>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</si>
  <si>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</si>
  <si>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</si>
  <si>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</si>
  <si>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</si>
  <si>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</si>
  <si>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</si>
  <si>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</si>
  <si>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</si>
  <si>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</si>
  <si>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</si>
  <si>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</si>
  <si>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</si>
  <si>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</si>
  <si>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</si>
  <si>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</si>
  <si>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</si>
  <si>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</si>
  <si>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</si>
  <si>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</si>
  <si>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</si>
  <si>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</si>
  <si>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</si>
  <si>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</si>
  <si>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</si>
  <si>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</si>
  <si>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</si>
  <si>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</si>
  <si>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</si>
  <si>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</si>
  <si>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</si>
  <si>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</si>
  <si>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</si>
  <si>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</si>
  <si>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</si>
  <si>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</si>
  <si>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</si>
  <si>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</si>
  <si>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</si>
  <si>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</si>
  <si>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</si>
  <si>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</si>
  <si>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</si>
  <si>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</si>
  <si>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</si>
  <si>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</si>
  <si>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</si>
  <si>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</si>
  <si>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</si>
  <si>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</si>
  <si>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</si>
  <si>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</si>
  <si>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</si>
  <si>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</si>
  <si>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</si>
  <si>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</si>
  <si>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</si>
  <si>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</si>
  <si>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</si>
  <si>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</si>
  <si>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</si>
  <si>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</si>
  <si>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</si>
  <si>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</si>
  <si>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</si>
  <si>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</si>
  <si>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</si>
  <si>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</si>
  <si>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</si>
  <si>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</si>
  <si>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</si>
  <si>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</si>
  <si>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</si>
  <si>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</si>
  <si>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</si>
  <si>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</si>
  <si>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</si>
  <si>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</si>
  <si>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</si>
  <si>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</si>
  <si>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</si>
  <si>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</si>
  <si>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</si>
  <si>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</si>
  <si>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</si>
  <si>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</si>
  <si>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</si>
  <si>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</si>
  <si>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</si>
  <si>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</si>
  <si>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</si>
  <si>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</si>
  <si>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</si>
  <si>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</si>
  <si>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</si>
  <si>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</si>
  <si>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</si>
  <si>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</si>
  <si>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</si>
  <si>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</si>
  <si>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</si>
  <si>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</si>
  <si>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</si>
  <si>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</si>
  <si>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</si>
  <si>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</si>
  <si>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</si>
  <si>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</si>
  <si>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</si>
  <si>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</si>
  <si>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</si>
  <si>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</si>
  <si>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</si>
  <si>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</si>
  <si>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</si>
  <si>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</si>
  <si>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</si>
  <si>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</si>
  <si>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</si>
  <si>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</si>
  <si>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</si>
  <si>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</si>
  <si>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</si>
  <si>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</si>
  <si>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</si>
  <si>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</si>
  <si>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</si>
  <si>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</si>
  <si>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</si>
  <si>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</si>
  <si>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</si>
  <si>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</si>
  <si>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</si>
  <si>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</si>
  <si>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</si>
  <si>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</si>
  <si>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</si>
  <si>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</si>
  <si>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</si>
  <si>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</si>
  <si>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</si>
  <si>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</si>
  <si>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</si>
  <si>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</si>
  <si>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</si>
  <si>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</si>
  <si>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</si>
  <si>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</si>
  <si>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</si>
  <si>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</si>
  <si>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</si>
  <si>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</si>
  <si>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</si>
  <si>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</si>
  <si>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</si>
  <si>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</si>
  <si>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</si>
  <si>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</si>
  <si>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</si>
  <si>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</si>
  <si>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</si>
  <si>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</si>
  <si>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</si>
  <si>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</si>
  <si>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</si>
  <si>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</si>
  <si>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</si>
  <si>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</si>
  <si>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</si>
  <si>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</si>
  <si>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</si>
  <si>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</si>
  <si>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</si>
  <si>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</si>
  <si>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</si>
  <si>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</si>
  <si>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</si>
  <si>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</si>
  <si>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</si>
  <si>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</si>
  <si>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</si>
  <si>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</si>
  <si>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</si>
  <si>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</si>
  <si>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</si>
  <si>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</si>
  <si>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</si>
  <si>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</si>
  <si>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</si>
  <si>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</si>
  <si>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</si>
  <si>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</si>
  <si>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</si>
  <si>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</si>
  <si>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</si>
  <si>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</si>
  <si>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</si>
  <si>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</si>
  <si>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</si>
  <si>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</si>
  <si>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</si>
  <si>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</si>
  <si>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</si>
  <si>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</si>
  <si>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</si>
  <si>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</si>
  <si>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</si>
  <si>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</si>
  <si>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</si>
  <si>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</si>
  <si>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</si>
  <si>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</si>
  <si>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</si>
  <si>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</si>
  <si>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</si>
  <si>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</si>
  <si>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</si>
  <si>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</si>
  <si>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</si>
  <si>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</si>
  <si>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</si>
  <si>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</si>
  <si>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</si>
  <si>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</si>
  <si>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</si>
  <si>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</si>
  <si>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</si>
  <si>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</si>
  <si>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</si>
  <si>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</si>
  <si>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</si>
  <si>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</si>
  <si>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</si>
  <si>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</si>
  <si>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</si>
  <si>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</si>
  <si>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</si>
  <si>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</si>
  <si>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</si>
  <si>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</si>
  <si>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</si>
  <si>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</si>
  <si>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</si>
  <si>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</si>
  <si>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</si>
  <si>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</si>
  <si>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</si>
  <si>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</si>
  <si>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</si>
  <si>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</si>
  <si>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</si>
  <si>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</si>
  <si>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</si>
  <si>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</si>
  <si>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</si>
  <si>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</si>
  <si>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</si>
  <si>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</si>
  <si>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</si>
  <si>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</si>
  <si>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</si>
  <si>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</si>
  <si>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</si>
  <si>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</si>
  <si>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</si>
  <si>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</si>
  <si>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</si>
  <si>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</si>
  <si>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</si>
  <si>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</si>
  <si>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</si>
  <si>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</si>
  <si>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</si>
  <si>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</si>
  <si>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</si>
  <si>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</si>
  <si>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</si>
  <si>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</si>
  <si>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</si>
  <si>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</si>
  <si>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</si>
  <si>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</si>
  <si>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</si>
  <si>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</si>
  <si>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</si>
  <si>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</si>
  <si>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</si>
  <si>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</si>
  <si>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</si>
  <si>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</si>
  <si>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</si>
  <si>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</si>
  <si>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</si>
  <si>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</si>
  <si>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</si>
  <si>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</si>
  <si>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</si>
  <si>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</si>
  <si>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</si>
  <si>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</si>
  <si>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</si>
  <si>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</si>
  <si>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</si>
  <si>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</si>
  <si>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</si>
  <si>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</si>
  <si>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</si>
  <si>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</si>
  <si>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</si>
  <si>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</si>
  <si>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</si>
  <si>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</si>
  <si>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</si>
  <si>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</si>
  <si>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</si>
  <si>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</si>
  <si>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</si>
  <si>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</si>
  <si>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</si>
  <si>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</si>
  <si>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</si>
  <si>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</si>
  <si>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</si>
  <si>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</si>
  <si>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</si>
  <si>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</si>
  <si>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</si>
  <si>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</si>
  <si>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</si>
  <si>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</si>
  <si>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</si>
  <si>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</si>
  <si>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</si>
  <si>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</si>
  <si>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</si>
  <si>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</si>
  <si>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</si>
  <si>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</si>
  <si>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</si>
  <si>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</si>
  <si>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</si>
  <si>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</si>
  <si>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</si>
  <si>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</si>
  <si>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</si>
  <si>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</si>
  <si>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</si>
  <si>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</si>
  <si>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</si>
  <si>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</si>
  <si>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</si>
  <si>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</si>
  <si>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</si>
  <si>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</si>
  <si>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</si>
  <si>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</si>
  <si>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</si>
  <si>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</si>
  <si>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</si>
  <si>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</si>
  <si>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</si>
  <si>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</si>
  <si>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</si>
  <si>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</si>
  <si>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</si>
  <si>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</si>
  <si>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</si>
  <si>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</si>
  <si>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</si>
  <si>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</si>
  <si>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</si>
  <si>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</si>
  <si>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</si>
  <si>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</si>
  <si>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</si>
  <si>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</si>
  <si>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</si>
  <si>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</si>
  <si>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</si>
  <si>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</si>
  <si>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</si>
  <si>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</si>
  <si>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</si>
  <si>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</si>
  <si>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</si>
  <si>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</si>
  <si>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</si>
  <si>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</si>
  <si>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</si>
  <si>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</si>
  <si>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</si>
  <si>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</si>
  <si>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</si>
  <si>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</si>
  <si>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</si>
  <si>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</si>
  <si>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</si>
  <si>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</si>
  <si>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</si>
  <si>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</si>
  <si>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</si>
  <si>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</si>
  <si>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</si>
  <si>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</si>
  <si>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</si>
  <si>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</si>
  <si>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</si>
  <si>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</si>
  <si>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</si>
  <si>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</si>
  <si>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</si>
  <si>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</si>
  <si>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</si>
  <si>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</si>
  <si>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</si>
  <si>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</si>
  <si>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</si>
  <si>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</si>
  <si>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</si>
  <si>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</si>
  <si>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</si>
  <si>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</si>
  <si>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</si>
  <si>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</si>
  <si>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</si>
  <si>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</si>
  <si>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</si>
  <si>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</si>
  <si>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</si>
  <si>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</si>
  <si>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</si>
  <si>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</si>
  <si>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</si>
  <si>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</si>
  <si>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</si>
  <si>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</si>
  <si>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</si>
  <si>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</si>
  <si>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</si>
  <si>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</si>
  <si>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</si>
  <si>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</si>
  <si>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</si>
  <si>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</si>
  <si>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</si>
  <si>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</si>
  <si>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</si>
  <si>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</si>
  <si>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</si>
  <si>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</si>
  <si>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</si>
  <si>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</si>
  <si>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</si>
  <si>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</si>
  <si>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</si>
  <si>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</si>
  <si>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</si>
  <si>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</si>
  <si>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</si>
  <si>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</si>
  <si>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</si>
  <si>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</si>
  <si>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</si>
  <si>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</si>
  <si>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</si>
  <si>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</si>
  <si>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</si>
  <si>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</si>
  <si>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</si>
  <si>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</si>
  <si>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</si>
  <si>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</si>
  <si>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</si>
  <si>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</si>
  <si>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</si>
  <si>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</si>
  <si>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</si>
  <si>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</si>
  <si>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</si>
  <si>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</si>
  <si>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</si>
  <si>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</si>
  <si>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</si>
  <si>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</si>
  <si>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</si>
  <si>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</si>
  <si>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</si>
  <si>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</si>
  <si>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</si>
  <si>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</si>
  <si>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</si>
  <si>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</si>
  <si>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</si>
  <si>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</si>
  <si>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</si>
  <si>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</si>
  <si>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</si>
  <si>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</si>
  <si>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</si>
  <si>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</si>
  <si>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</si>
  <si>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</si>
  <si>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</si>
  <si>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</si>
  <si>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</si>
  <si>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</si>
  <si>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</si>
  <si>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</si>
  <si>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</si>
  <si>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</si>
  <si>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</si>
  <si>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</si>
  <si>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</si>
  <si>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</si>
  <si>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</si>
  <si>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</si>
  <si>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</si>
  <si>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</si>
  <si>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</si>
  <si>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</si>
  <si>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</si>
  <si>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</si>
  <si>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</si>
  <si>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</si>
  <si>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</si>
  <si>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</si>
  <si>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</si>
  <si>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</si>
  <si>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</si>
  <si>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</si>
  <si>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</si>
  <si>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</si>
  <si>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</si>
  <si>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</si>
  <si>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</si>
  <si>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</si>
  <si>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</si>
  <si>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</si>
  <si>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</si>
  <si>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</si>
  <si>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</si>
  <si>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</si>
  <si>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</si>
  <si>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</si>
  <si>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</si>
  <si>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</si>
  <si>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</si>
  <si>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</si>
  <si>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</si>
  <si>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</si>
  <si>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</si>
  <si>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</si>
  <si>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</si>
  <si>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</si>
  <si>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</si>
  <si>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</si>
  <si>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</si>
  <si>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</si>
  <si>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</si>
  <si>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</si>
  <si>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</si>
  <si>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</si>
  <si>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</si>
  <si>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</si>
  <si>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</si>
  <si>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</si>
  <si>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</si>
  <si>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</si>
  <si>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</si>
  <si>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</si>
  <si>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</si>
  <si>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</si>
  <si>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</si>
  <si>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</si>
  <si>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</si>
  <si>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</si>
  <si>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</si>
  <si>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</si>
  <si>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</si>
  <si>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</si>
  <si>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</si>
  <si>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</si>
  <si>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</si>
  <si>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</si>
  <si>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</si>
  <si>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</si>
  <si>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</si>
  <si>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</si>
  <si>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</si>
  <si>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</si>
  <si>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</si>
  <si>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</si>
  <si>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</si>
  <si>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</si>
  <si>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</si>
  <si>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</si>
  <si>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</si>
  <si>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</si>
  <si>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</si>
  <si>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</si>
  <si>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</si>
  <si>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</si>
  <si>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</si>
  <si>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</si>
  <si>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</si>
  <si>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</si>
  <si>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</si>
  <si>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</si>
  <si>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</si>
  <si>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</si>
  <si>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</si>
  <si>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</si>
  <si>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</si>
  <si>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</si>
  <si>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</si>
  <si>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</si>
  <si>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</si>
  <si>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</si>
  <si>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</si>
  <si>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</si>
  <si>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</si>
  <si>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</si>
  <si>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</si>
  <si>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</si>
  <si>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</si>
  <si>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</si>
  <si>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</si>
  <si>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</si>
  <si>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</si>
  <si>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</si>
  <si>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</si>
  <si>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</si>
  <si>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</si>
  <si>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</si>
  <si>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</si>
  <si>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</si>
  <si>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</si>
  <si>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</si>
  <si>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</si>
  <si>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</si>
  <si>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</si>
  <si>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</si>
  <si>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</si>
  <si>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</si>
  <si>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</si>
  <si>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</si>
  <si>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</si>
  <si>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</si>
  <si>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</si>
  <si>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</si>
  <si>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</si>
  <si>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</si>
  <si>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</si>
  <si>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</si>
  <si>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</si>
  <si>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</si>
  <si>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</si>
  <si>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</si>
  <si>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</si>
  <si>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</si>
  <si>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</si>
  <si>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</si>
  <si>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</si>
  <si>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</si>
  <si>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</si>
  <si>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</si>
  <si>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</si>
  <si>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</si>
  <si>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</si>
  <si>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</si>
  <si>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</si>
  <si>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</si>
  <si>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</si>
  <si>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</si>
  <si>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</si>
  <si>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</si>
  <si>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</si>
  <si>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</si>
  <si>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</si>
  <si>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</si>
  <si>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</si>
  <si>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</si>
  <si>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</si>
  <si>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</si>
  <si>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</si>
  <si>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</si>
  <si>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</si>
  <si>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</si>
  <si>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</si>
  <si>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</si>
  <si>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</si>
  <si>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</si>
  <si>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</si>
  <si>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</si>
  <si>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</si>
  <si>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</si>
  <si>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</si>
  <si>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</si>
  <si>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</si>
  <si>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</si>
  <si>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</si>
  <si>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</si>
  <si>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</si>
  <si>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</si>
  <si>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</si>
  <si>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</si>
  <si>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</si>
  <si>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</si>
  <si>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</si>
  <si>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</si>
  <si>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</si>
  <si>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</si>
  <si>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</si>
  <si>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</si>
  <si>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</si>
  <si>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</si>
  <si>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</si>
  <si>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</si>
  <si>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</si>
  <si>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</si>
  <si>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</si>
  <si>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</si>
  <si>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</si>
  <si>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</si>
  <si>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</si>
  <si>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</si>
  <si>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</si>
  <si>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</si>
  <si>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</si>
  <si>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</si>
  <si>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</si>
  <si>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</si>
  <si>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</si>
  <si>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</si>
  <si>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</si>
  <si>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</si>
  <si>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</si>
  <si>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</si>
  <si>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</si>
  <si>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</si>
  <si>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</si>
  <si>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</si>
  <si>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</si>
  <si>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</si>
  <si>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</si>
  <si>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</si>
  <si>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</si>
  <si>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</si>
  <si>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</si>
  <si>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</si>
  <si>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</si>
  <si>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</si>
  <si>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</si>
  <si>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</si>
  <si>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</si>
  <si>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</si>
  <si>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</si>
  <si>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</si>
  <si>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</si>
  <si>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</si>
  <si>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</si>
  <si>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</si>
  <si>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</si>
  <si>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</si>
  <si>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</si>
  <si>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</si>
  <si>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</si>
  <si>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</si>
  <si>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</si>
  <si>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</si>
  <si>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</si>
  <si>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</si>
  <si>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</si>
  <si>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</si>
  <si>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</si>
  <si>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</si>
  <si>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</si>
  <si>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</si>
  <si>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</si>
  <si>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</si>
  <si>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</si>
  <si>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</si>
  <si>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</si>
  <si>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</si>
  <si>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</si>
  <si>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</si>
  <si>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</si>
  <si>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</si>
  <si>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</si>
  <si>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</si>
  <si>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</si>
  <si>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</si>
  <si>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</si>
  <si>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</si>
  <si>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</si>
  <si>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</si>
  <si>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</si>
  <si>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</si>
  <si>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</si>
  <si>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</si>
  <si>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</si>
  <si>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</si>
  <si>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</si>
  <si>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</si>
  <si>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</si>
  <si>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</si>
  <si>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</si>
  <si>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</si>
  <si>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</si>
  <si>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</si>
  <si>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</si>
  <si>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</si>
  <si>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</si>
  <si>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</si>
  <si>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</si>
  <si>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</si>
  <si>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</si>
  <si>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</si>
  <si>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</si>
  <si>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</si>
  <si>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</si>
  <si>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</si>
  <si>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</si>
  <si>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</si>
  <si>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</si>
  <si>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</si>
  <si>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</si>
  <si>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</si>
  <si>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</si>
  <si>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</si>
  <si>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</si>
  <si>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</si>
  <si>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</si>
  <si>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</si>
  <si>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</si>
  <si>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</si>
  <si>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</si>
  <si>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</si>
  <si>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</si>
  <si>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</si>
  <si>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</si>
  <si>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</si>
  <si>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</si>
  <si>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</si>
  <si>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</si>
  <si>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</si>
  <si>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</si>
  <si>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</si>
  <si>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</si>
  <si>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</si>
  <si>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</si>
  <si>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</si>
  <si>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</si>
  <si>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</si>
  <si>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</si>
  <si>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</si>
  <si>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</si>
  <si>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</si>
  <si>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</si>
  <si>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</si>
  <si>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</si>
  <si>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</si>
  <si>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</si>
  <si>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</si>
  <si>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</si>
  <si>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</si>
  <si>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</si>
  <si>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</si>
  <si>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</si>
  <si>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</si>
  <si>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</si>
  <si>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</si>
  <si>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</si>
  <si>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</si>
  <si>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</si>
  <si>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</si>
  <si>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</si>
  <si>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</si>
  <si>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</si>
  <si>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</si>
  <si>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</si>
  <si>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</si>
  <si>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</si>
  <si>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</si>
  <si>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</si>
  <si>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</si>
  <si>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</si>
  <si>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</si>
  <si>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</si>
  <si>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</si>
  <si>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</si>
  <si>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</si>
  <si>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</si>
  <si>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</si>
  <si>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</si>
  <si>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</si>
  <si>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</si>
  <si>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</si>
  <si>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</si>
  <si>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</si>
  <si>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</si>
  <si>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</si>
  <si>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</si>
  <si>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</si>
  <si>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</si>
  <si>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</si>
  <si>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</si>
  <si>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</si>
  <si>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</si>
  <si>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</si>
  <si>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</si>
  <si>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</si>
  <si>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</si>
  <si>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</si>
  <si>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</si>
  <si>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</si>
  <si>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</si>
  <si>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</si>
  <si>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</si>
  <si>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</si>
  <si>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</si>
  <si>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</si>
  <si>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</si>
  <si>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</si>
  <si>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</si>
  <si>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</si>
  <si>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</si>
  <si>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</si>
  <si>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</si>
  <si>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</si>
  <si>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</si>
  <si>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</si>
  <si>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</si>
  <si>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</si>
  <si>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</si>
  <si>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</si>
  <si>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</si>
  <si>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</si>
  <si>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</si>
  <si>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</si>
  <si>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</si>
  <si>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</si>
  <si>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</si>
  <si>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</si>
  <si>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</si>
  <si>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</si>
  <si>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</si>
  <si>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</si>
  <si>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</si>
  <si>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</si>
  <si>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</si>
  <si>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</si>
  <si>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</si>
  <si>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</si>
  <si>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</si>
  <si>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</si>
  <si>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</si>
  <si>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</si>
  <si>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</si>
  <si>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</si>
  <si>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</si>
  <si>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</si>
  <si>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</si>
  <si>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</si>
  <si>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</si>
  <si>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</si>
  <si>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</si>
  <si>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</si>
  <si>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</si>
  <si>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</si>
  <si>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</si>
  <si>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</si>
  <si>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</si>
  <si>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</si>
  <si>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</si>
  <si>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</si>
  <si>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</si>
  <si>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</si>
  <si>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</si>
  <si>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</si>
  <si>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</si>
  <si>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</si>
  <si>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</si>
  <si>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</si>
  <si>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</si>
  <si>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</si>
  <si>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</si>
  <si>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</si>
  <si>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</si>
  <si>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</si>
  <si>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</si>
  <si>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</si>
  <si>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</si>
  <si>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</si>
  <si>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</si>
  <si>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</si>
  <si>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</si>
  <si>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</si>
  <si>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</si>
  <si>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</si>
  <si>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</si>
  <si>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</si>
  <si>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</si>
  <si>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</si>
  <si>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</si>
  <si>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</si>
  <si>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</si>
  <si>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</si>
  <si>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</si>
  <si>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</si>
  <si>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</si>
  <si>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</si>
  <si>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</si>
  <si>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</si>
  <si>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</si>
  <si>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</si>
  <si>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</si>
  <si>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</si>
  <si>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</si>
  <si>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</si>
  <si>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</si>
  <si>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</si>
  <si>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</si>
  <si>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</si>
  <si>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</si>
  <si>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</si>
  <si>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</si>
  <si>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</si>
  <si>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</si>
  <si>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</si>
  <si>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</si>
  <si>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</si>
  <si>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</si>
  <si>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</si>
  <si>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</si>
  <si>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</si>
  <si>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</si>
  <si>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</si>
  <si>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</si>
  <si>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</si>
  <si>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</si>
  <si>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</si>
  <si>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</si>
  <si>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</si>
  <si>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</si>
  <si>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</si>
  <si>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</si>
  <si>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</si>
  <si>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</si>
  <si>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</si>
  <si>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</si>
  <si>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</si>
  <si>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</si>
  <si>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</si>
  <si>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</si>
  <si>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</si>
  <si>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</si>
  <si>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</si>
  <si>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</si>
  <si>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</si>
  <si>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</si>
  <si>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</si>
  <si>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</si>
  <si>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</si>
  <si>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</si>
  <si>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</si>
  <si>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</si>
  <si>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</si>
  <si>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</si>
  <si>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</si>
  <si>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</si>
  <si>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</si>
  <si>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</si>
  <si>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</si>
  <si>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</si>
  <si>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</si>
  <si>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</si>
  <si>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</si>
  <si>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</si>
  <si>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</si>
  <si>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</si>
  <si>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</si>
  <si>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</si>
  <si>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</si>
  <si>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</si>
  <si>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</si>
  <si>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</si>
  <si>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</si>
  <si>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</si>
  <si>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</si>
  <si>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</si>
  <si>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</si>
  <si>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</si>
  <si>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</si>
  <si>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</si>
  <si>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</si>
  <si>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</si>
  <si>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</si>
  <si>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</si>
  <si>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</si>
  <si>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</si>
  <si>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</si>
  <si>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</si>
  <si>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</si>
  <si>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</si>
  <si>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</si>
  <si>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</si>
  <si>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</si>
  <si>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</si>
  <si>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</si>
  <si>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</si>
  <si>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</si>
  <si>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</si>
  <si>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</si>
  <si>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</si>
  <si>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</si>
  <si>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</si>
  <si>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</si>
  <si>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</si>
  <si>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</si>
  <si>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</si>
  <si>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</si>
  <si>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</si>
  <si>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</si>
  <si>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</si>
  <si>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</si>
  <si>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</si>
  <si>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</si>
  <si>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</si>
  <si>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</si>
  <si>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</si>
  <si>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</si>
  <si>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</si>
  <si>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</si>
  <si>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</si>
  <si>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</si>
  <si>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</si>
  <si>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</si>
  <si>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</si>
  <si>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</si>
  <si>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</si>
  <si>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</si>
  <si>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</si>
  <si>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</si>
  <si>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</si>
  <si>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</si>
  <si>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</si>
  <si>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</si>
  <si>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</si>
  <si>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</si>
  <si>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</si>
  <si>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</si>
  <si>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</si>
  <si>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</si>
  <si>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</si>
  <si>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</si>
  <si>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</si>
  <si>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</si>
  <si>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</si>
  <si>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</si>
  <si>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</si>
  <si>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</si>
  <si>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</si>
  <si>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</si>
  <si>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</si>
  <si>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</si>
  <si>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</si>
  <si>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</si>
  <si>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</si>
  <si>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</si>
  <si>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</si>
  <si>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</si>
  <si>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</si>
  <si>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</si>
  <si>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</si>
  <si>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</si>
  <si>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</si>
  <si>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</si>
  <si>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</si>
  <si>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</si>
  <si>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</si>
  <si>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</si>
  <si>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</si>
  <si>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</si>
  <si>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</si>
  <si>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</si>
  <si>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</si>
  <si>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</si>
  <si>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</si>
  <si>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</si>
  <si>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</si>
  <si>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</si>
  <si>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</si>
  <si>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</si>
  <si>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</si>
  <si>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</si>
  <si>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</si>
  <si>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</si>
  <si>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</si>
  <si>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</si>
  <si>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</si>
  <si>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</si>
  <si>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</si>
  <si>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</si>
  <si>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</si>
  <si>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</si>
  <si>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</si>
  <si>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</si>
  <si>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</si>
  <si>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</si>
  <si>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</si>
  <si>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</si>
  <si>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</si>
  <si>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</si>
  <si>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</si>
  <si>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</si>
  <si>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</si>
  <si>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</si>
  <si>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</si>
  <si>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</si>
  <si>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</si>
  <si>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</si>
  <si>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</si>
  <si>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</si>
  <si>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</si>
  <si>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</si>
  <si>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</si>
  <si>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</si>
  <si>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</si>
  <si>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</si>
  <si>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</si>
  <si>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</si>
  <si>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</si>
  <si>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</si>
  <si>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</si>
  <si>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</si>
  <si>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</si>
  <si>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</si>
  <si>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</si>
  <si>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</si>
  <si>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</si>
  <si>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</si>
  <si>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</si>
  <si>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</si>
  <si>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</si>
  <si>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</si>
  <si>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</si>
  <si>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</si>
  <si>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</si>
  <si>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</si>
  <si>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</si>
  <si>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</si>
  <si>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</si>
  <si>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</si>
  <si>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</si>
  <si>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</si>
  <si>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</si>
  <si>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</si>
  <si>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</si>
  <si>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</si>
  <si>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</si>
  <si>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</si>
  <si>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</si>
  <si>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</si>
  <si>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</si>
  <si>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</si>
  <si>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</si>
  <si>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</si>
  <si>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</si>
  <si>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</si>
  <si>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</si>
  <si>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</si>
  <si>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</si>
  <si>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</si>
  <si>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</si>
  <si>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</si>
  <si>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</si>
  <si>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</si>
  <si>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</si>
  <si>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</si>
  <si>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</si>
  <si>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</si>
  <si>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</si>
  <si>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</si>
  <si>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</si>
  <si>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</si>
  <si>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</si>
  <si>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</si>
  <si>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</si>
  <si>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</si>
  <si>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</si>
  <si>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</si>
  <si>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</si>
  <si>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</si>
  <si>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</si>
  <si>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</si>
  <si>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</si>
  <si>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</si>
  <si>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</si>
  <si>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</si>
  <si>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</si>
  <si>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</si>
  <si>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</si>
  <si>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</si>
  <si>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</si>
  <si>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</si>
  <si>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</si>
  <si>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</si>
  <si>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</si>
  <si>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</si>
  <si>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</si>
  <si>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</si>
  <si>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</si>
  <si>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</si>
  <si>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</si>
  <si>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</si>
  <si>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</si>
  <si>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</si>
  <si>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</si>
  <si>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</si>
  <si>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</si>
  <si>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</si>
  <si>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</si>
  <si>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</si>
  <si>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</si>
  <si>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</si>
  <si>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</si>
  <si>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</si>
  <si>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</si>
  <si>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</si>
  <si>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</si>
  <si>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</si>
  <si>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</si>
  <si>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</si>
  <si>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</si>
  <si>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</si>
  <si>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</si>
  <si>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</si>
  <si>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</si>
  <si>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</si>
  <si>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</si>
  <si>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</si>
  <si>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</si>
  <si>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</si>
  <si>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</si>
  <si>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</si>
  <si>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</si>
  <si>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</si>
  <si>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</si>
  <si>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</si>
  <si>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</si>
  <si>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</si>
  <si>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</si>
  <si>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</si>
  <si>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</si>
  <si>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</si>
  <si>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</si>
  <si>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</si>
  <si>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</si>
  <si>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</si>
  <si>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</si>
  <si>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</si>
  <si>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</si>
  <si>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</si>
  <si>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</si>
  <si>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</si>
  <si>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</si>
  <si>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</si>
  <si>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</si>
  <si>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</si>
  <si>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</si>
  <si>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</si>
  <si>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</si>
  <si>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</si>
  <si>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</si>
  <si>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</si>
  <si>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</si>
  <si>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</si>
  <si>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</si>
  <si>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</si>
  <si>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</si>
  <si>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</si>
  <si>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</si>
  <si>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</si>
  <si>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</si>
  <si>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</si>
  <si>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</si>
  <si>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</si>
  <si>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</si>
  <si>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</si>
  <si>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</si>
  <si>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</si>
  <si>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</si>
  <si>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</si>
  <si>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</si>
  <si>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</si>
  <si>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</si>
  <si>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</si>
  <si>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</si>
  <si>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</si>
  <si>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</si>
  <si>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</si>
  <si>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</si>
  <si>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</si>
  <si>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</si>
  <si>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</si>
  <si>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</si>
  <si>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</si>
  <si>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</si>
  <si>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</si>
  <si>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</si>
  <si>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</si>
  <si>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</si>
  <si>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</si>
  <si>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</si>
  <si>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</si>
  <si>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</si>
  <si>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</si>
  <si>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</si>
  <si>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</si>
  <si>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</si>
  <si>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</si>
  <si>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</si>
  <si>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</si>
  <si>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</si>
  <si>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</si>
  <si>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</si>
  <si>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</si>
  <si>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</si>
  <si>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</si>
  <si>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</si>
  <si>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</si>
  <si>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</si>
  <si>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</si>
  <si>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</si>
  <si>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</si>
  <si>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</si>
  <si>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</si>
  <si>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</si>
  <si>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</si>
  <si>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</si>
  <si>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</si>
  <si>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</si>
  <si>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</si>
  <si>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</si>
  <si>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</si>
  <si>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</si>
  <si>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</si>
  <si>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</si>
  <si>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</si>
  <si>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</si>
  <si>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</si>
  <si>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</si>
  <si>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</si>
  <si>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</si>
  <si>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</si>
  <si>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</si>
  <si>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</si>
  <si>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</si>
  <si>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</si>
  <si>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</si>
  <si>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</si>
  <si>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</si>
  <si>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</si>
  <si>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</si>
  <si>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</si>
  <si>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</si>
  <si>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</si>
  <si>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</si>
  <si>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</si>
  <si>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</si>
  <si>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</si>
  <si>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</si>
  <si>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</si>
  <si>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</si>
  <si>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</si>
  <si>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</si>
  <si>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</si>
  <si>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</si>
  <si>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</si>
  <si>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</si>
  <si>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</si>
  <si>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</si>
  <si>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</si>
  <si>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</si>
  <si>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</si>
  <si>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</si>
  <si>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</si>
  <si>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</si>
  <si>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</si>
  <si>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</si>
  <si>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</si>
  <si>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</si>
  <si>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</si>
  <si>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</si>
  <si>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</si>
  <si>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</si>
  <si>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</si>
  <si>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</si>
  <si>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</si>
  <si>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</si>
  <si>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</si>
  <si>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</si>
  <si>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</si>
  <si>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</si>
  <si>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</si>
  <si>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</si>
  <si>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</si>
  <si>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</si>
  <si>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</si>
  <si>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</si>
  <si>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</si>
  <si>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</si>
  <si>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</si>
  <si>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</si>
  <si>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</si>
  <si>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</si>
  <si>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</si>
  <si>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</si>
  <si>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</si>
  <si>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</si>
  <si>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</si>
  <si>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</si>
  <si>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</si>
  <si>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</si>
  <si>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</si>
  <si>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</si>
  <si>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</si>
  <si>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</si>
  <si>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</si>
  <si>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</si>
  <si>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</si>
  <si>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</si>
  <si>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</si>
  <si>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</si>
  <si>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</si>
  <si>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</si>
  <si>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</si>
  <si>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</si>
  <si>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</si>
  <si>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</si>
  <si>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</si>
  <si>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</si>
  <si>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</si>
  <si>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</si>
  <si>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</si>
  <si>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</si>
  <si>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</si>
  <si>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</si>
  <si>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</si>
  <si>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</si>
  <si>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</si>
  <si>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</si>
  <si>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</si>
  <si>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</si>
  <si>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</si>
  <si>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</si>
  <si>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</si>
  <si>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</si>
  <si>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</si>
  <si>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</si>
  <si>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</si>
  <si>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</si>
  <si>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</si>
  <si>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</si>
  <si>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</si>
  <si>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</si>
  <si>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</si>
  <si>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</si>
  <si>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</si>
  <si>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</si>
  <si>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</si>
  <si>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</si>
  <si>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</si>
  <si>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</si>
  <si>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</si>
  <si>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</si>
  <si>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</si>
  <si>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</si>
  <si>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</si>
  <si>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</si>
  <si>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</si>
  <si>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</si>
  <si>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</si>
  <si>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</si>
  <si>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</si>
  <si>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</si>
  <si>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</si>
  <si>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</si>
  <si>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</si>
  <si>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</si>
  <si>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</si>
  <si>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</si>
  <si>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</si>
  <si>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</si>
  <si>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</si>
  <si>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</si>
  <si>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</si>
  <si>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</si>
  <si>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</si>
  <si>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</si>
  <si>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</si>
  <si>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</si>
  <si>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</si>
  <si>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</si>
  <si>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</si>
  <si>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</si>
  <si>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</si>
  <si>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</si>
  <si>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</si>
  <si>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</si>
  <si>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</si>
  <si>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</si>
  <si>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</si>
  <si>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</si>
  <si>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</si>
  <si>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</si>
  <si>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</si>
  <si>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</si>
  <si>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</si>
  <si>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</si>
  <si>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</si>
  <si>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</si>
  <si>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</si>
  <si>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</si>
  <si>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</si>
  <si>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</si>
  <si>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</si>
  <si>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</si>
  <si>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</si>
  <si>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</si>
  <si>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</si>
  <si>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</si>
  <si>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</si>
  <si>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</si>
  <si>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</si>
  <si>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</si>
  <si>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</si>
  <si>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</si>
  <si>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</si>
  <si>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</si>
  <si>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</si>
  <si>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</si>
  <si>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</si>
  <si>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</si>
  <si>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</si>
  <si>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</si>
  <si>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</si>
  <si>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</si>
  <si>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</si>
  <si>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</si>
  <si>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</si>
  <si>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</si>
  <si>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</si>
  <si>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</si>
  <si>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</si>
  <si>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</si>
  <si>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</si>
  <si>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</si>
  <si>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</si>
  <si>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</si>
  <si>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</si>
  <si>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</si>
  <si>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</si>
  <si>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</si>
  <si>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</si>
  <si>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</si>
  <si>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</si>
  <si>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</si>
  <si>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</si>
  <si>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</si>
  <si>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</si>
  <si>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</si>
  <si>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</si>
  <si>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</si>
  <si>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</si>
  <si>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</si>
  <si>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</si>
  <si>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</si>
  <si>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</si>
  <si>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</si>
  <si>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</si>
  <si>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</si>
  <si>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</si>
  <si>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</si>
  <si>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</si>
  <si>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</si>
  <si>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</si>
  <si>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</si>
  <si>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</si>
  <si>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</si>
  <si>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</si>
  <si>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</si>
  <si>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</si>
  <si>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</si>
  <si>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</si>
  <si>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</si>
  <si>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</si>
  <si>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</si>
  <si>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</si>
  <si>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</si>
  <si>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</si>
  <si>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</si>
  <si>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</si>
  <si>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</si>
  <si>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</si>
  <si>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</si>
  <si>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</si>
  <si>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</si>
  <si>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</si>
  <si>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</si>
  <si>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</si>
  <si>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</si>
  <si>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</si>
  <si>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</si>
  <si>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</si>
  <si>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</si>
  <si>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</si>
  <si>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</si>
  <si>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</si>
  <si>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</si>
  <si>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</si>
  <si>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</si>
  <si>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</si>
  <si>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</si>
  <si>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</si>
  <si>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</si>
  <si>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</si>
  <si>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</si>
  <si>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</si>
  <si>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</si>
  <si>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</si>
  <si>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</si>
  <si>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</si>
  <si>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</si>
  <si>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</si>
  <si>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</si>
  <si>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</si>
  <si>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</si>
  <si>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</si>
  <si>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</si>
  <si>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</si>
  <si>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</si>
  <si>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</si>
  <si>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</si>
  <si>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</si>
  <si>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</si>
  <si>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</si>
  <si>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</si>
  <si>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</si>
  <si>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</si>
  <si>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</si>
  <si>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</si>
  <si>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</si>
  <si>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</si>
  <si>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</si>
  <si>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</si>
  <si>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</si>
  <si>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</si>
  <si>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</si>
  <si>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</si>
  <si>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</si>
  <si>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</si>
  <si>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</si>
  <si>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</si>
  <si>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</si>
  <si>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</si>
  <si>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</si>
  <si>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</si>
  <si>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</si>
  <si>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</si>
  <si>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</si>
  <si>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</si>
  <si>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</si>
  <si>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</si>
  <si>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</si>
  <si>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</si>
  <si>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</si>
  <si>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</si>
  <si>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</si>
  <si>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</si>
  <si>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</si>
  <si>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</si>
  <si>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</si>
  <si>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</si>
  <si>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</si>
  <si>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</si>
  <si>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</si>
  <si>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</si>
  <si>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</si>
  <si>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</si>
  <si>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</si>
  <si>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</si>
  <si>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</si>
  <si>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</si>
  <si>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</si>
  <si>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</si>
  <si>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</si>
  <si>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</si>
  <si>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</si>
  <si>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</si>
  <si>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</si>
  <si>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</si>
  <si>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</si>
  <si>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</si>
  <si>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</si>
  <si>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</si>
  <si>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</si>
  <si>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</si>
  <si>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</si>
  <si>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</si>
  <si>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</si>
  <si>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</si>
  <si>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</si>
  <si>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</si>
  <si>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</si>
  <si>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</si>
  <si>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</si>
  <si>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</si>
  <si>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</si>
  <si>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</si>
  <si>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</si>
  <si>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</si>
  <si>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</si>
  <si>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</si>
  <si>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</si>
  <si>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</si>
  <si>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</si>
  <si>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</si>
  <si>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</si>
  <si>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</si>
  <si>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</si>
  <si>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</si>
  <si>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</si>
  <si>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</si>
  <si>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</si>
  <si>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</si>
  <si>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</si>
  <si>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</si>
  <si>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</si>
  <si>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</si>
  <si>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</si>
  <si>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</si>
  <si>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</si>
  <si>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</si>
  <si>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</si>
  <si>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</si>
  <si>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</si>
  <si>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</si>
  <si>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</si>
  <si>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</si>
  <si>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</si>
  <si>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</si>
  <si>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</si>
  <si>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</si>
  <si>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</si>
  <si>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</si>
  <si>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</si>
  <si>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</si>
  <si>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</si>
  <si>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</si>
  <si>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</si>
  <si>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</si>
  <si>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</si>
  <si>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</si>
  <si>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</si>
  <si>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</si>
  <si>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</si>
  <si>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</si>
  <si>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</si>
  <si>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</si>
  <si>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</si>
  <si>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</si>
  <si>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</si>
  <si>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</si>
  <si>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</si>
  <si>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</si>
  <si>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</si>
  <si>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</si>
  <si>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</si>
  <si>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</si>
  <si>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</si>
  <si>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</si>
  <si>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</si>
  <si>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</si>
  <si>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</si>
  <si>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</si>
  <si>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</si>
  <si>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</si>
  <si>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</si>
  <si>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</si>
  <si>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</si>
  <si>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</si>
  <si>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</si>
  <si>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</si>
  <si>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</si>
  <si>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</si>
  <si>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</si>
  <si>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</si>
  <si>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</si>
  <si>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</si>
  <si>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</si>
  <si>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</si>
  <si>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</si>
  <si>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</si>
  <si>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</si>
  <si>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</si>
  <si>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</si>
  <si>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</si>
  <si>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</si>
  <si>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</si>
  <si>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</si>
  <si>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</si>
  <si>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</si>
  <si>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</si>
  <si>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</si>
  <si>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</si>
  <si>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</si>
  <si>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</si>
  <si>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</si>
  <si>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</si>
  <si>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</si>
  <si>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</si>
  <si>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</si>
  <si>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</si>
  <si>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</si>
  <si>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</si>
  <si>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</si>
  <si>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</si>
  <si>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</si>
  <si>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</si>
  <si>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</si>
  <si>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</si>
  <si>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</si>
  <si>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</si>
  <si>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</si>
  <si>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</si>
  <si>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</si>
  <si>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</si>
  <si>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</si>
  <si>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</si>
  <si>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</si>
  <si>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</si>
  <si>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</si>
  <si>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</si>
  <si>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</si>
  <si>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</si>
  <si>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</si>
  <si>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</si>
  <si>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</si>
  <si>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</si>
  <si>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</si>
  <si>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</si>
  <si>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</si>
  <si>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</si>
  <si>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</si>
  <si>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</si>
  <si>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</si>
  <si>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</si>
  <si>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</si>
  <si>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</si>
  <si>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</si>
  <si>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</si>
  <si>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</si>
  <si>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</si>
  <si>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</si>
  <si>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</si>
  <si>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</si>
  <si>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</si>
  <si>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</si>
  <si>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</si>
  <si>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</si>
  <si>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</si>
  <si>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</si>
  <si>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</si>
  <si>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</si>
  <si>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</si>
  <si>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</si>
  <si>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</si>
  <si>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</si>
  <si>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</si>
  <si>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</si>
  <si>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</si>
  <si>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</si>
  <si>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</si>
  <si>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</si>
  <si>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</si>
  <si>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</si>
  <si>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</si>
  <si>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</si>
  <si>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</si>
  <si>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</si>
  <si>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</si>
  <si>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</si>
  <si>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</si>
  <si>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</si>
  <si>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</si>
  <si>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</si>
  <si>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</si>
  <si>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</si>
  <si>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</si>
  <si>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</si>
  <si>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</si>
  <si>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</si>
  <si>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</si>
  <si>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</si>
  <si>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</si>
  <si>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</si>
  <si>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</si>
  <si>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</si>
  <si>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</si>
  <si>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</si>
  <si>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</si>
  <si>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</si>
  <si>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</si>
  <si>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</si>
  <si>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</si>
  <si>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</si>
  <si>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</si>
  <si>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</si>
  <si>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</si>
  <si>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</si>
  <si>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</si>
  <si>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</si>
  <si>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</si>
  <si>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</si>
  <si>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</si>
  <si>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</si>
  <si>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</si>
  <si>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</si>
  <si>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</si>
  <si>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</si>
  <si>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</si>
  <si>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</si>
  <si>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</si>
  <si>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</si>
  <si>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</si>
  <si>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</si>
  <si>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</si>
  <si>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</si>
  <si>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</si>
  <si>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</si>
  <si>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</si>
  <si>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</si>
  <si>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</si>
  <si>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</si>
  <si>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</si>
  <si>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</si>
  <si>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</si>
  <si>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</si>
  <si>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</si>
  <si>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</si>
  <si>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</si>
  <si>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</si>
  <si>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</si>
  <si>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</si>
  <si>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</si>
  <si>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</si>
  <si>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</si>
  <si>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</si>
  <si>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</si>
  <si>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</si>
  <si>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</si>
  <si>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</si>
  <si>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</si>
  <si>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</si>
  <si>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</si>
  <si>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</si>
  <si>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</si>
  <si>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</si>
  <si>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</si>
  <si>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</si>
  <si>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</si>
  <si>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</si>
  <si>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</si>
  <si>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</si>
  <si>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</si>
  <si>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</si>
  <si>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</si>
  <si>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</si>
  <si>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</si>
  <si>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</si>
  <si>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</si>
  <si>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</si>
  <si>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</si>
  <si>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</si>
  <si>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</si>
  <si>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</si>
  <si>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</si>
  <si>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</si>
  <si>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</si>
  <si>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</si>
  <si>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</si>
  <si>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</si>
  <si>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</si>
  <si>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</si>
  <si>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</si>
  <si>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</si>
  <si>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</si>
  <si>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</si>
  <si>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</si>
  <si>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</si>
  <si>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</si>
  <si>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</si>
  <si>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</si>
  <si>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</si>
  <si>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</si>
  <si>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</si>
  <si>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</si>
  <si>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</si>
  <si>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</si>
  <si>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</si>
  <si>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</si>
  <si>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</si>
  <si>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</si>
  <si>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</si>
  <si>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</si>
  <si>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</si>
  <si>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</si>
  <si>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</si>
  <si>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</si>
  <si>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</si>
  <si>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</si>
  <si>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</si>
  <si>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</si>
  <si>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</si>
  <si>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</si>
  <si>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</si>
  <si>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</si>
  <si>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</si>
  <si>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</si>
  <si>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</si>
  <si>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</si>
  <si>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</si>
  <si>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</si>
  <si>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</si>
  <si>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</si>
  <si>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</si>
  <si>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</si>
  <si>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</si>
  <si>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</si>
  <si>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</si>
  <si>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</si>
  <si>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</si>
  <si>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</si>
  <si>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</si>
  <si>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</si>
  <si>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</si>
  <si>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</si>
  <si>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</si>
  <si>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</si>
  <si>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</si>
  <si>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</si>
  <si>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</si>
  <si>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</si>
  <si>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</si>
  <si>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</si>
  <si>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</si>
  <si>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</si>
  <si>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</si>
  <si>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</si>
  <si>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</si>
  <si>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</si>
  <si>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</si>
  <si>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</si>
  <si>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</si>
  <si>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</si>
  <si>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</si>
  <si>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</si>
  <si>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</si>
  <si>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</si>
  <si>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</si>
  <si>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</si>
  <si>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</si>
  <si>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</si>
  <si>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</si>
  <si>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</si>
  <si>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</si>
  <si>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</si>
  <si>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</si>
  <si>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</si>
  <si>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</si>
  <si>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</si>
  <si>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</si>
  <si>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</si>
  <si>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</si>
  <si>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</si>
  <si>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</si>
  <si>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</si>
  <si>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</si>
  <si>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</si>
  <si>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</si>
  <si>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</si>
  <si>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</si>
  <si>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</si>
  <si>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</si>
  <si>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</si>
  <si>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</si>
  <si>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</si>
  <si>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</si>
  <si>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</si>
  <si>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</si>
  <si>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</si>
  <si>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</si>
  <si>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</si>
  <si>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</si>
  <si>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</si>
  <si>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</si>
  <si>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</si>
  <si>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</si>
  <si>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</si>
  <si>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</si>
  <si>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</si>
  <si>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</si>
  <si>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</si>
  <si>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</si>
  <si>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</si>
  <si>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</si>
  <si>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</si>
  <si>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</si>
  <si>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</si>
  <si>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</si>
  <si>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</si>
  <si>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</si>
  <si>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</si>
  <si>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</si>
  <si>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</si>
  <si>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</si>
  <si>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</si>
  <si>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</si>
  <si>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</si>
  <si>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</si>
  <si>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</si>
  <si>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</si>
  <si>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</si>
  <si>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</si>
  <si>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</si>
  <si>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</si>
  <si>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</si>
  <si>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</si>
  <si>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</si>
  <si>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</si>
  <si>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</si>
  <si>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</si>
  <si>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</si>
  <si>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</si>
  <si>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</si>
  <si>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</si>
  <si>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</si>
  <si>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</si>
  <si>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</si>
  <si>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</si>
  <si>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</si>
  <si>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</si>
  <si>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</si>
  <si>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</si>
  <si>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</si>
  <si>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</si>
  <si>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</si>
  <si>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</si>
  <si>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</si>
  <si>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</si>
  <si>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</si>
  <si>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</si>
  <si>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</si>
  <si>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</si>
  <si>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</si>
  <si>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</si>
  <si>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</si>
  <si>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</si>
  <si>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</si>
  <si>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</si>
  <si>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</si>
  <si>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</si>
  <si>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</si>
  <si>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</si>
  <si>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</si>
  <si>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</si>
  <si>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</si>
  <si>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</si>
  <si>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</si>
  <si>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</si>
  <si>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</si>
  <si>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</si>
  <si>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</si>
  <si>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</si>
  <si>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</si>
  <si>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</si>
  <si>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</si>
  <si>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</si>
  <si>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</si>
  <si>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</si>
  <si>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</si>
  <si>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</si>
  <si>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</si>
  <si>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</si>
  <si>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</si>
  <si>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</si>
  <si>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</si>
  <si>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</si>
  <si>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</si>
  <si>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</si>
  <si>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</si>
  <si>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</si>
  <si>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</si>
  <si>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</si>
  <si>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</si>
  <si>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</si>
  <si>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</si>
  <si>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</si>
  <si>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</si>
  <si>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</si>
  <si>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</si>
  <si>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</si>
  <si>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</si>
  <si>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</si>
  <si>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</si>
  <si>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</si>
  <si>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</si>
  <si>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</si>
  <si>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</si>
  <si>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</si>
  <si>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</si>
  <si>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</si>
  <si>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</si>
  <si>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</si>
  <si>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</si>
  <si>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</si>
  <si>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</si>
  <si>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</si>
  <si>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</si>
  <si>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</si>
  <si>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</si>
  <si>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</si>
  <si>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</si>
  <si>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</si>
  <si>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</si>
  <si>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</si>
  <si>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</si>
  <si>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</si>
  <si>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</si>
  <si>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</si>
  <si>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</si>
  <si>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</si>
  <si>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</si>
  <si>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</si>
  <si>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</si>
  <si>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</si>
  <si>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</si>
  <si>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</si>
  <si>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</si>
  <si>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</si>
  <si>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</si>
  <si>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</si>
  <si>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</si>
  <si>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</si>
  <si>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</si>
  <si>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</si>
  <si>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</si>
  <si>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</si>
  <si>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</si>
  <si>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</si>
  <si>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</si>
  <si>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</si>
  <si>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</si>
  <si>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</si>
  <si>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</si>
  <si>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</si>
  <si>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</si>
  <si>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</si>
  <si>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</si>
  <si>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</si>
  <si>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</si>
  <si>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</si>
  <si>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</si>
  <si>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</si>
  <si>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</si>
  <si>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</si>
  <si>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</si>
  <si>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</si>
  <si>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</si>
  <si>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</si>
  <si>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</si>
  <si>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</si>
  <si>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</si>
  <si>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</si>
  <si>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</si>
  <si>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</si>
  <si>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</si>
  <si>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</si>
  <si>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</si>
  <si>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</si>
  <si>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</si>
  <si>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</si>
  <si>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</si>
  <si>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</si>
  <si>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</si>
  <si>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</si>
  <si>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</si>
  <si>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</si>
  <si>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</si>
  <si>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</si>
  <si>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</si>
  <si>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</si>
  <si>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</si>
  <si>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</si>
  <si>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</si>
  <si>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</si>
  <si>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</si>
  <si>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</si>
  <si>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</si>
  <si>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</si>
  <si>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</si>
  <si>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</si>
  <si>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</si>
  <si>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</si>
  <si>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</si>
  <si>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</si>
  <si>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</si>
  <si>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</si>
  <si>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</si>
  <si>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</si>
  <si>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</si>
  <si>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</si>
  <si>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</si>
  <si>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</si>
  <si>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</si>
  <si>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</si>
  <si>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</si>
  <si>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</si>
  <si>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</si>
  <si>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</si>
  <si>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</si>
  <si>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</si>
  <si>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</si>
  <si>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</si>
  <si>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</si>
  <si>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</si>
  <si>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</si>
  <si>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</si>
  <si>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</si>
  <si>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</si>
  <si>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</si>
  <si>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</si>
  <si>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</si>
  <si>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</si>
  <si>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</si>
  <si>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</si>
  <si>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</si>
  <si>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</si>
  <si>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</si>
  <si>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</si>
  <si>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</si>
  <si>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</si>
  <si>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</si>
  <si>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</si>
  <si>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</si>
  <si>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</si>
  <si>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</si>
  <si>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</si>
  <si>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</si>
  <si>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</si>
  <si>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</si>
  <si>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</si>
  <si>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</si>
  <si>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</si>
  <si>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</si>
  <si>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</si>
  <si>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</si>
  <si>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</si>
  <si>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</si>
  <si>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</si>
  <si>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</si>
  <si>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</si>
  <si>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</si>
  <si>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</si>
  <si>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</si>
  <si>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</si>
  <si>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</si>
  <si>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</si>
  <si>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</si>
  <si>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</si>
  <si>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</si>
  <si>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</si>
  <si>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</si>
  <si>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</si>
  <si>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</si>
  <si>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</si>
  <si>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</si>
  <si>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</si>
  <si>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</si>
  <si>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</si>
  <si>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</si>
  <si>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</si>
  <si>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</si>
  <si>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</si>
  <si>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</si>
  <si>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</si>
  <si>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</si>
  <si>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</si>
  <si>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</si>
  <si>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</si>
  <si>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</si>
  <si>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</si>
  <si>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</si>
  <si>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</si>
  <si>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</si>
  <si>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</si>
  <si>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</si>
  <si>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</si>
  <si>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</si>
  <si>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</si>
  <si>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</si>
  <si>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</si>
  <si>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</si>
  <si>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</si>
  <si>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</si>
  <si>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</si>
  <si>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</si>
  <si>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</si>
  <si>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</si>
  <si>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</si>
  <si>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</si>
  <si>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</si>
  <si>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</si>
  <si>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</si>
  <si>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</si>
  <si>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</si>
  <si>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</si>
  <si>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</si>
  <si>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</si>
  <si>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</si>
  <si>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</si>
  <si>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</si>
  <si>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</si>
  <si>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</si>
  <si>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</si>
  <si>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</si>
  <si>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</si>
  <si>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</si>
  <si>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</si>
  <si>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</si>
  <si>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</si>
  <si>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</si>
  <si>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</si>
  <si>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</si>
  <si>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</si>
  <si>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</si>
  <si>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</si>
  <si>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</si>
  <si>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</si>
  <si>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</si>
  <si>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</si>
  <si>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</si>
  <si>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</si>
  <si>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</si>
  <si>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</si>
  <si>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</si>
  <si>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</si>
  <si>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</si>
  <si>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</si>
  <si>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</si>
  <si>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</si>
  <si>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</si>
  <si>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</si>
  <si>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</si>
  <si>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</si>
  <si>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</si>
  <si>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</si>
  <si>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</si>
  <si>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</si>
  <si>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</si>
  <si>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</si>
  <si>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</si>
  <si>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</si>
  <si>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</si>
  <si>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</si>
  <si>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</si>
  <si>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</si>
  <si>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</si>
  <si>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</si>
  <si>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</si>
  <si>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</si>
  <si>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</si>
  <si>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</si>
  <si>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</si>
  <si>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</si>
  <si>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</si>
  <si>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</si>
  <si>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</si>
  <si>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</si>
  <si>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</si>
  <si>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</si>
  <si>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</si>
  <si>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</si>
  <si>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</si>
  <si>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</si>
  <si>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</si>
  <si>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</si>
  <si>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</si>
  <si>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</si>
  <si>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</si>
  <si>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</si>
  <si>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</si>
  <si>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</si>
  <si>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</si>
  <si>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</si>
  <si>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</si>
  <si>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</si>
  <si>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</si>
  <si>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</si>
  <si>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</si>
  <si>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</si>
  <si>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</si>
  <si>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</si>
  <si>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</si>
  <si>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</si>
  <si>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</si>
  <si>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</si>
  <si>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</si>
  <si>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</si>
  <si>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</si>
  <si>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</si>
  <si>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</si>
  <si>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</si>
  <si>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</si>
  <si>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</si>
  <si>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</si>
  <si>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</si>
  <si>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</si>
  <si>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</si>
  <si>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</si>
  <si>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</si>
  <si>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</si>
  <si>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</si>
  <si>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</si>
  <si>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</si>
  <si>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</si>
  <si>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</si>
  <si>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</si>
  <si>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</si>
  <si>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</si>
  <si>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</si>
  <si>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</si>
  <si>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</si>
  <si>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</si>
  <si>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</si>
  <si>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</si>
  <si>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</si>
  <si>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</si>
  <si>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</si>
  <si>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</si>
  <si>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</si>
  <si>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</si>
  <si>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</si>
  <si>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</si>
  <si>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</si>
  <si>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</si>
  <si>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</si>
  <si>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</si>
  <si>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</si>
  <si>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</si>
  <si>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</si>
  <si>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</si>
  <si>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</si>
  <si>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</si>
  <si>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</si>
  <si>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</si>
  <si>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</si>
  <si>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</si>
  <si>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</si>
  <si>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</si>
  <si>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</si>
  <si>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</si>
  <si>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</si>
  <si>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</si>
  <si>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</si>
  <si>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</si>
  <si>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</si>
  <si>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</si>
  <si>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</si>
  <si>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</si>
  <si>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</si>
  <si>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</si>
  <si>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</si>
  <si>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</si>
  <si>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</si>
  <si>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</si>
  <si>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</si>
  <si>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</si>
  <si>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</si>
  <si>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</si>
  <si>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</si>
  <si>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</si>
  <si>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</si>
  <si>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</si>
  <si>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</si>
  <si>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</si>
  <si>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</si>
  <si>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</si>
  <si>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</si>
  <si>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</si>
  <si>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</si>
  <si>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</si>
  <si>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</si>
  <si>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</si>
  <si>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</si>
  <si>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</si>
  <si>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</si>
  <si>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</si>
  <si>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</si>
  <si>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</si>
  <si>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</si>
  <si>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</si>
  <si>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</si>
  <si>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</si>
  <si>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</si>
  <si>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</si>
  <si>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</si>
  <si>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</si>
  <si>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</si>
  <si>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</si>
  <si>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</si>
  <si>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</si>
  <si>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</si>
  <si>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</si>
  <si>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</si>
  <si>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</si>
  <si>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</si>
  <si>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</si>
  <si>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</si>
  <si>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</si>
  <si>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</si>
  <si>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</si>
  <si>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</si>
  <si>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</si>
  <si>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</si>
  <si>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</si>
  <si>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</si>
  <si>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</si>
  <si>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</si>
  <si>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</si>
  <si>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</si>
  <si>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</si>
  <si>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</si>
  <si>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</si>
  <si>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</si>
  <si>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</si>
  <si>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</si>
  <si>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</si>
  <si>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</si>
  <si>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</si>
  <si>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</si>
  <si>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</si>
  <si>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</si>
  <si>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</si>
  <si>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</si>
  <si>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</si>
  <si>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</si>
  <si>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</si>
  <si>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</si>
  <si>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</si>
  <si>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</si>
  <si>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</si>
  <si>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</si>
  <si>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</si>
  <si>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</si>
  <si>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</si>
  <si>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</si>
  <si>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</si>
  <si>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</si>
  <si>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</si>
  <si>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</si>
  <si>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</si>
  <si>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</si>
  <si>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</si>
  <si>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</si>
  <si>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</si>
  <si>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</si>
  <si>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</si>
  <si>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</si>
  <si>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</si>
  <si>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</si>
  <si>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</si>
  <si>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</si>
  <si>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</si>
  <si>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</si>
  <si>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</si>
  <si>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</si>
  <si>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</si>
  <si>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</si>
  <si>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</si>
  <si>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</si>
  <si>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</si>
  <si>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</si>
  <si>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</si>
  <si>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</si>
  <si>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</si>
  <si>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</si>
  <si>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</si>
  <si>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</si>
  <si>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</si>
  <si>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</si>
  <si>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</si>
  <si>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</si>
  <si>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</si>
  <si>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</si>
  <si>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</si>
  <si>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</si>
  <si>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</si>
  <si>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</si>
  <si>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</si>
  <si>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</si>
  <si>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</si>
  <si>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</si>
  <si>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</si>
  <si>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</si>
  <si>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</si>
  <si>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</si>
  <si>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</si>
  <si>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</si>
  <si>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</si>
  <si>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</si>
  <si>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</si>
  <si>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</si>
  <si>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</si>
  <si>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</si>
  <si>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</si>
  <si>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</si>
  <si>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</si>
  <si>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</si>
  <si>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</si>
  <si>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</si>
  <si>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</si>
  <si>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</si>
  <si>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</si>
  <si>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</si>
  <si>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</si>
  <si>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</si>
  <si>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</si>
  <si>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</si>
  <si>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</si>
  <si>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</si>
  <si>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</si>
  <si>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</si>
  <si>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</si>
  <si>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</si>
  <si>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</si>
  <si>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</si>
  <si>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</si>
  <si>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</si>
  <si>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</si>
  <si>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</si>
  <si>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</si>
  <si>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</si>
  <si>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</si>
  <si>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</si>
  <si>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</si>
  <si>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</si>
  <si>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</si>
  <si>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</si>
  <si>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</si>
  <si>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</si>
  <si>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</si>
  <si>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</si>
  <si>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</si>
  <si>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</si>
  <si>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</si>
  <si>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</si>
  <si>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</si>
  <si>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</si>
  <si>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</si>
  <si>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</si>
  <si>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</si>
  <si>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</si>
  <si>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</si>
  <si>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</si>
  <si>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</si>
  <si>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</si>
  <si>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</si>
  <si>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</si>
  <si>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</si>
  <si>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</si>
  <si>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</si>
  <si>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</si>
  <si>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</si>
  <si>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</si>
  <si>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</si>
  <si>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</si>
  <si>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</si>
  <si>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</si>
  <si>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</si>
  <si>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</si>
  <si>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</si>
  <si>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</si>
  <si>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</si>
  <si>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</si>
  <si>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</si>
  <si>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</si>
  <si>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</si>
  <si>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</si>
  <si>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</si>
  <si>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</si>
  <si>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</si>
  <si>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</si>
  <si>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</si>
  <si>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</si>
  <si>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</si>
  <si>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</si>
  <si>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</si>
  <si>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</si>
  <si>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</si>
  <si>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</si>
  <si>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</si>
  <si>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</si>
  <si>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</si>
  <si>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</si>
  <si>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</si>
  <si>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</si>
  <si>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</si>
  <si>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</si>
  <si>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</si>
  <si>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</si>
  <si>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</si>
  <si>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</si>
  <si>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</si>
  <si>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</si>
  <si>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</si>
  <si>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</si>
  <si>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</si>
  <si>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</si>
  <si>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</si>
  <si>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</si>
  <si>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</si>
  <si>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</si>
  <si>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</si>
  <si>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</si>
  <si>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</si>
  <si>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</si>
  <si>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</si>
  <si>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</si>
  <si>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</si>
  <si>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</si>
  <si>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</si>
  <si>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</si>
  <si>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</si>
  <si>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</si>
  <si>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</si>
  <si>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</si>
  <si>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</si>
  <si>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</si>
  <si>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</si>
  <si>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</si>
  <si>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</si>
  <si>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</si>
  <si>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</si>
  <si>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</si>
  <si>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</si>
  <si>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</si>
  <si>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</si>
  <si>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</si>
  <si>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</si>
  <si>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</si>
  <si>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</si>
  <si>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</si>
  <si>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</si>
  <si>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</si>
  <si>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</si>
  <si>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</si>
  <si>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</si>
  <si>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</si>
  <si>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</si>
  <si>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</si>
  <si>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</si>
  <si>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</si>
  <si>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</si>
  <si>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</si>
  <si>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</si>
  <si>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</si>
  <si>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</si>
  <si>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</si>
  <si>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</si>
  <si>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</si>
  <si>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</si>
  <si>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</si>
  <si>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</si>
  <si>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</si>
  <si>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</si>
  <si>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</si>
  <si>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</si>
  <si>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</si>
  <si>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</si>
  <si>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</si>
  <si>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</si>
  <si>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</si>
  <si>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</si>
  <si>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</si>
  <si>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</si>
  <si>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</si>
  <si>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</si>
  <si>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</si>
  <si>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</si>
  <si>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</si>
  <si>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</si>
  <si>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</si>
  <si>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</si>
  <si>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</si>
  <si>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</si>
  <si>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</si>
  <si>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</si>
  <si>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</si>
  <si>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</si>
  <si>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</si>
  <si>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</si>
  <si>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</si>
  <si>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</si>
  <si>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</si>
  <si>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</si>
  <si>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</si>
  <si>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</si>
  <si>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</si>
  <si>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</si>
  <si>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</si>
  <si>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</si>
  <si>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</si>
  <si>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</si>
  <si>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</si>
  <si>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</si>
  <si>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</si>
  <si>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</si>
  <si>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</si>
  <si>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</si>
  <si>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</si>
  <si>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</si>
  <si>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</si>
  <si>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</si>
  <si>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</si>
  <si>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</si>
  <si>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</si>
  <si>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</si>
  <si>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</si>
  <si>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</si>
  <si>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</si>
  <si>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</si>
  <si>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</si>
  <si>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</si>
  <si>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</si>
  <si>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</si>
  <si>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</si>
  <si>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</si>
  <si>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</si>
  <si>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</si>
  <si>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</si>
  <si>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</si>
  <si>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</si>
  <si>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</si>
  <si>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</si>
  <si>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</si>
  <si>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</si>
  <si>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</si>
  <si>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</si>
  <si>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</si>
  <si>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</si>
  <si>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</si>
  <si>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</si>
  <si>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</si>
  <si>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</si>
  <si>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</si>
  <si>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</si>
  <si>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</si>
  <si>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</si>
  <si>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</si>
  <si>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</si>
  <si>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</si>
  <si>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</si>
  <si>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</si>
  <si>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</si>
  <si>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</si>
  <si>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</si>
  <si>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</si>
  <si>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</si>
  <si>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</si>
  <si>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</si>
  <si>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</si>
  <si>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</si>
  <si>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</si>
  <si>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</si>
  <si>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</si>
  <si>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</si>
  <si>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</si>
  <si>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</si>
  <si>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</si>
  <si>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</si>
  <si>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</si>
  <si>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</si>
  <si>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</si>
  <si>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</si>
  <si>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</si>
  <si>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</si>
  <si>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</si>
  <si>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</si>
  <si>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</si>
  <si>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</si>
  <si>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</si>
  <si>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</si>
  <si>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</si>
  <si>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</si>
  <si>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</si>
  <si>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</si>
  <si>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</si>
  <si>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</si>
  <si>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</si>
  <si>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</si>
  <si>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</si>
  <si>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</si>
  <si>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</si>
  <si>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</si>
  <si>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</si>
  <si>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</si>
  <si>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</si>
  <si>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</si>
  <si>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</si>
  <si>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</si>
  <si>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</si>
  <si>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</si>
  <si>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</si>
  <si>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</si>
  <si>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</si>
  <si>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</si>
  <si>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</si>
  <si>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</si>
  <si>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</si>
  <si>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</si>
  <si>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</si>
  <si>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</si>
  <si>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</si>
  <si>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</si>
  <si>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</si>
  <si>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</si>
  <si>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</si>
  <si>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</si>
  <si>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</si>
  <si>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</si>
  <si>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</si>
  <si>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</si>
  <si>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</si>
  <si>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</si>
  <si>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</si>
  <si>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</si>
  <si>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</si>
  <si>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</si>
  <si>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</si>
  <si>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</si>
  <si>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</si>
  <si>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</si>
  <si>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</si>
  <si>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</si>
  <si>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</si>
  <si>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</si>
  <si>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</si>
  <si>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</si>
  <si>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</si>
  <si>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</si>
  <si>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</si>
  <si>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</si>
  <si>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</si>
  <si>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</si>
  <si>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</si>
  <si>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</si>
  <si>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</si>
  <si>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</si>
  <si>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</si>
  <si>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</si>
  <si>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</si>
  <si>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</si>
  <si>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</si>
  <si>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</si>
  <si>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</si>
  <si>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</si>
  <si>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</si>
  <si>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</si>
  <si>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</si>
  <si>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</si>
  <si>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</si>
  <si>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</si>
  <si>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</si>
  <si>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</si>
  <si>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</si>
  <si>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</si>
  <si>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</si>
  <si>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</si>
  <si>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</si>
  <si>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</si>
  <si>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</si>
  <si>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</si>
  <si>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</si>
  <si>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</si>
  <si>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</si>
  <si>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</si>
  <si>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</si>
  <si>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</si>
  <si>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</si>
  <si>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</si>
  <si>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</si>
  <si>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</si>
  <si>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</si>
  <si>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</si>
  <si>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</si>
  <si>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</si>
  <si>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</si>
  <si>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</si>
  <si>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</si>
  <si>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</si>
  <si>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</si>
  <si>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</si>
  <si>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</si>
  <si>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</si>
  <si>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</si>
  <si>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</si>
  <si>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</si>
  <si>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</si>
  <si>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</si>
  <si>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</si>
  <si>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</si>
  <si>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</si>
  <si>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</si>
  <si>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</si>
  <si>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</si>
  <si>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</si>
  <si>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</si>
  <si>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</si>
  <si>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</si>
  <si>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</si>
  <si>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</si>
  <si>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</si>
  <si>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</si>
  <si>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</si>
  <si>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</si>
  <si>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</si>
  <si>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</si>
  <si>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</si>
  <si>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</si>
  <si>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</si>
  <si>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</si>
  <si>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</si>
  <si>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</si>
  <si>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</si>
  <si>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</si>
  <si>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</si>
  <si>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</si>
  <si>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</si>
  <si>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</si>
  <si>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</si>
  <si>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</si>
  <si>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</si>
  <si>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</si>
  <si>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</si>
  <si>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</si>
  <si>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</si>
  <si>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</si>
  <si>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</si>
  <si>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</si>
  <si>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</si>
  <si>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</si>
  <si>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</si>
  <si>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</si>
  <si>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</si>
  <si>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</si>
  <si>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</si>
  <si>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</si>
  <si>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</si>
  <si>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</si>
  <si>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</si>
  <si>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</si>
  <si>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</si>
  <si>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</si>
  <si>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</si>
  <si>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</si>
  <si>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</si>
  <si>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</si>
  <si>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</si>
  <si>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</si>
  <si>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</si>
  <si>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</si>
  <si>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</si>
  <si>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</si>
  <si>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</si>
  <si>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</si>
  <si>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</si>
  <si>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</si>
  <si>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</si>
  <si>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</si>
  <si>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</si>
  <si>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</si>
  <si>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</si>
  <si>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</si>
  <si>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</si>
  <si>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</si>
  <si>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</si>
  <si>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</si>
  <si>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</si>
  <si>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</si>
  <si>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</si>
  <si>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</si>
  <si>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</si>
  <si>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</si>
  <si>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</si>
  <si>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</si>
  <si>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</si>
  <si>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</si>
  <si>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</si>
  <si>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</si>
  <si>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</si>
  <si>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</si>
  <si>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</si>
  <si>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</si>
  <si>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</si>
  <si>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</si>
  <si>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</si>
  <si>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</si>
  <si>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</si>
  <si>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</si>
  <si>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</si>
  <si>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</si>
  <si>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</si>
  <si>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</si>
  <si>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</si>
  <si>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</si>
  <si>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</si>
  <si>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</si>
  <si>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</si>
  <si>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</si>
  <si>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</si>
  <si>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</si>
  <si>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</si>
  <si>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</si>
  <si>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</si>
  <si>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</si>
  <si>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</si>
  <si>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</si>
  <si>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</si>
  <si>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</si>
  <si>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</si>
  <si>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</si>
  <si>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</si>
  <si>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</si>
  <si>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</si>
  <si>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</si>
  <si>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</si>
  <si>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</si>
  <si>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</si>
  <si>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</si>
  <si>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</si>
  <si>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</si>
  <si>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</si>
  <si>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</si>
  <si>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</si>
  <si>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</si>
  <si>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</si>
  <si>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</si>
  <si>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</si>
  <si>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</si>
  <si>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</si>
  <si>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</si>
  <si>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</si>
  <si>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</si>
  <si>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</si>
  <si>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</si>
  <si>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</si>
  <si>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</si>
  <si>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</si>
  <si>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</si>
  <si>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</si>
  <si>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</si>
  <si>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</si>
  <si>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</si>
  <si>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</si>
  <si>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</si>
  <si>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</si>
  <si>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</si>
  <si>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</si>
  <si>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</si>
  <si>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</si>
  <si>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</si>
  <si>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</si>
  <si>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</si>
  <si>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</si>
  <si>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</si>
  <si>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</si>
  <si>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</si>
  <si>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</si>
  <si>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</si>
  <si>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</si>
  <si>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</si>
  <si>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</si>
  <si>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</si>
  <si>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</si>
  <si>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</si>
  <si>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</si>
  <si>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</si>
  <si>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</si>
  <si>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</si>
  <si>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</si>
  <si>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</si>
  <si>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</si>
  <si>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</si>
  <si>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</si>
  <si>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</si>
  <si>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</si>
  <si>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</si>
  <si>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</si>
  <si>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</si>
  <si>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</si>
  <si>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</si>
  <si>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</si>
  <si>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</si>
  <si>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</si>
  <si>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</si>
  <si>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</si>
  <si>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</si>
  <si>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</si>
  <si>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</si>
  <si>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</si>
  <si>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</si>
  <si>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</si>
  <si>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</si>
  <si>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</si>
  <si>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</si>
  <si>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</si>
  <si>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</si>
  <si>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</si>
  <si>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</si>
  <si>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</si>
  <si>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</si>
  <si>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</si>
  <si>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</si>
  <si>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</si>
  <si>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</si>
  <si>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</si>
  <si>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</si>
  <si>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</si>
  <si>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</si>
  <si>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</si>
  <si>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</si>
  <si>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</si>
  <si>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</si>
  <si>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</si>
  <si>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</si>
  <si>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</si>
  <si>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</si>
  <si>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</si>
  <si>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</si>
  <si>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</si>
  <si>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</si>
  <si>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</si>
  <si>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</si>
  <si>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</si>
  <si>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</si>
  <si>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</si>
  <si>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</si>
  <si>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</si>
  <si>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</si>
  <si>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</si>
  <si>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</si>
  <si>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</si>
  <si>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</si>
  <si>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</si>
  <si>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</si>
  <si>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</si>
  <si>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</si>
  <si>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</si>
  <si>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</si>
  <si>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</si>
  <si>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</si>
  <si>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</si>
  <si>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</si>
  <si>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</si>
  <si>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</si>
  <si>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</si>
  <si>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</si>
  <si>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</si>
  <si>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</si>
  <si>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</si>
  <si>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</si>
  <si>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</si>
  <si>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</si>
  <si>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</si>
  <si>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</si>
  <si>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</si>
  <si>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</si>
  <si>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</si>
  <si>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</si>
  <si>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</si>
  <si>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</si>
  <si>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</si>
  <si>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</si>
  <si>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</si>
  <si>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</si>
  <si>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</si>
  <si>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</si>
  <si>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</si>
  <si>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</si>
  <si>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</si>
  <si>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</si>
  <si>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</si>
  <si>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</si>
  <si>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</si>
  <si>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</si>
  <si>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</si>
  <si>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</si>
  <si>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</si>
  <si>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</si>
  <si>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</si>
  <si>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</si>
  <si>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</si>
  <si>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</si>
  <si>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</si>
  <si>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</si>
  <si>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</si>
  <si>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</si>
  <si>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</si>
  <si>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</si>
  <si>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</si>
  <si>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</si>
  <si>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</si>
  <si>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</si>
  <si>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</si>
  <si>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</si>
  <si>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</si>
  <si>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</si>
  <si>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</si>
  <si>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</si>
  <si>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</si>
  <si>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</si>
  <si>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</si>
  <si>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</si>
  <si>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</si>
  <si>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</si>
  <si>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</si>
  <si>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</si>
  <si>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</si>
  <si>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</si>
  <si>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</si>
  <si>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</si>
  <si>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</si>
  <si>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</si>
  <si>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</si>
  <si>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</si>
  <si>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</si>
  <si>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</si>
  <si>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</si>
  <si>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</si>
  <si>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</si>
  <si>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</si>
  <si>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</si>
  <si>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</si>
  <si>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</si>
  <si>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</si>
  <si>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</si>
  <si>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</si>
  <si>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</si>
  <si>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</si>
  <si>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</si>
  <si>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</si>
  <si>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</si>
  <si>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</si>
  <si>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</si>
  <si>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</si>
  <si>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</si>
  <si>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</si>
  <si>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</si>
  <si>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</si>
  <si>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</si>
  <si>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</si>
  <si>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</si>
  <si>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</si>
  <si>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</si>
  <si>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</si>
  <si>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</si>
  <si>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</si>
  <si>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</si>
  <si>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</si>
  <si>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</si>
  <si>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</si>
  <si>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</si>
  <si>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</si>
  <si>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</si>
  <si>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</si>
  <si>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</si>
  <si>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</si>
  <si>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</si>
  <si>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</si>
  <si>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</si>
  <si>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</si>
  <si>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</si>
  <si>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</si>
  <si>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</si>
  <si>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</si>
  <si>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</si>
  <si>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</si>
  <si>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</si>
  <si>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</si>
  <si>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</si>
  <si>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</si>
  <si>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</si>
  <si>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</si>
  <si>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</si>
  <si>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</si>
  <si>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</si>
  <si>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</si>
  <si>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</si>
  <si>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</si>
  <si>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</si>
  <si>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</si>
  <si>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</si>
  <si>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</si>
  <si>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</si>
  <si>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</si>
  <si>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</si>
  <si>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</si>
  <si>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</si>
  <si>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</si>
  <si>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</si>
  <si>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</si>
  <si>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</si>
  <si>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</si>
  <si>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</si>
  <si>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</si>
  <si>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</si>
  <si>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</si>
  <si>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</si>
  <si>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</si>
  <si>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</si>
  <si>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</si>
  <si>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</si>
  <si>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</si>
  <si>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</si>
  <si>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</si>
  <si>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</si>
  <si>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</si>
  <si>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</si>
  <si>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</si>
  <si>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</si>
  <si>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</si>
  <si>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</si>
  <si>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</si>
  <si>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</si>
  <si>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</si>
  <si>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</si>
  <si>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</si>
  <si>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</si>
  <si>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</si>
  <si>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</si>
  <si>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</si>
  <si>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</si>
  <si>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</si>
  <si>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</si>
  <si>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</si>
  <si>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</si>
  <si>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</si>
  <si>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</si>
  <si>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</si>
  <si>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</si>
  <si>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</si>
  <si>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</si>
  <si>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</si>
  <si>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</si>
  <si>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</si>
  <si>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</si>
  <si>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</si>
  <si>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</si>
  <si>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</si>
  <si>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</si>
  <si>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</si>
  <si>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</si>
  <si>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</si>
  <si>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</si>
  <si>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</si>
  <si>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</si>
  <si>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</si>
  <si>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</si>
  <si>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</si>
  <si>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</si>
  <si>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</si>
  <si>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</si>
  <si>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</si>
  <si>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</si>
  <si>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</si>
  <si>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</si>
  <si>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</si>
  <si>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</si>
  <si>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</si>
  <si>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</si>
  <si>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</si>
  <si>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</si>
  <si>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</si>
  <si>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</si>
  <si>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</si>
  <si>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</si>
  <si>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</si>
  <si>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</si>
  <si>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</si>
  <si>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</si>
  <si>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</si>
  <si>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</si>
  <si>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</si>
  <si>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</si>
  <si>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</si>
  <si>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</si>
  <si>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</si>
  <si>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</si>
  <si>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</si>
  <si>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</si>
  <si>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</si>
  <si>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</si>
  <si>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</si>
  <si>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</si>
  <si>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</si>
  <si>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</si>
  <si>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</si>
  <si>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</si>
  <si>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</si>
  <si>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</si>
  <si>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</si>
  <si>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</si>
  <si>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</si>
  <si>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</si>
  <si>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</si>
  <si>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</si>
  <si>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</si>
  <si>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</si>
  <si>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</si>
  <si>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</si>
  <si>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</si>
  <si>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</si>
  <si>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</si>
  <si>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</si>
  <si>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</si>
  <si>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</si>
  <si>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</si>
  <si>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</si>
  <si>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</si>
  <si>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</si>
  <si>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</si>
  <si>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</si>
  <si>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</si>
  <si>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</si>
  <si>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</si>
  <si>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</si>
  <si>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</si>
  <si>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</si>
  <si>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</si>
  <si>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</si>
  <si>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</si>
  <si>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</si>
  <si>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</si>
  <si>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</si>
  <si>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</si>
  <si>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</si>
  <si>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</si>
  <si>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</si>
  <si>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</si>
  <si>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</si>
  <si>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</si>
  <si>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</si>
  <si>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</si>
  <si>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</si>
  <si>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</si>
  <si>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</si>
  <si>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</si>
  <si>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</si>
  <si>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</si>
  <si>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</si>
  <si>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</si>
  <si>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</si>
  <si>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</si>
  <si>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</si>
  <si>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</si>
  <si>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</si>
  <si>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</si>
  <si>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</si>
  <si>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</si>
  <si>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</si>
  <si>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</si>
  <si>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</si>
  <si>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</si>
  <si>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</si>
  <si>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</si>
  <si>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</si>
  <si>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</si>
  <si>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</si>
  <si>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</si>
  <si>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</si>
  <si>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</si>
  <si>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</si>
  <si>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</si>
  <si>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</si>
  <si>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</si>
  <si>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</si>
  <si>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</si>
  <si>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</si>
  <si>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</si>
  <si>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</si>
  <si>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</si>
  <si>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</si>
  <si>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</si>
  <si>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</si>
  <si>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</si>
  <si>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</si>
  <si>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</si>
  <si>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</si>
  <si>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</si>
  <si>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</si>
  <si>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</si>
  <si>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</si>
  <si>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</si>
  <si>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</si>
  <si>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</si>
  <si>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</si>
  <si>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</si>
  <si>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</si>
  <si>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</si>
  <si>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</si>
  <si>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</si>
  <si>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</si>
  <si>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</si>
  <si>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</si>
  <si>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</si>
  <si>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</si>
  <si>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</si>
  <si>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</si>
  <si>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</si>
  <si>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</si>
  <si>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</si>
  <si>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</si>
  <si>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</si>
  <si>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</si>
  <si>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</si>
  <si>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</si>
  <si>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</si>
  <si>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</si>
  <si>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</si>
  <si>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</si>
  <si>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</si>
  <si>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</si>
  <si>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</si>
  <si>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</si>
  <si>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</si>
  <si>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</si>
  <si>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</si>
  <si>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</si>
  <si>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</si>
  <si>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</si>
  <si>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</si>
  <si>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</si>
  <si>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</si>
  <si>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</si>
  <si>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</si>
  <si>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</si>
  <si>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</si>
  <si>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</si>
  <si>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</si>
  <si>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</si>
  <si>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</si>
  <si>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</si>
  <si>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</si>
  <si>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</si>
  <si>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</si>
  <si>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</si>
  <si>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</si>
  <si>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</si>
  <si>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</si>
  <si>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</si>
  <si>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</si>
  <si>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</si>
  <si>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</si>
  <si>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</si>
  <si>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</si>
  <si>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</si>
  <si>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</si>
  <si>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</si>
  <si>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</si>
  <si>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</si>
  <si>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</si>
  <si>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</si>
  <si>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</si>
  <si>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</si>
  <si>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</si>
  <si>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</si>
  <si>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</si>
  <si>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</si>
  <si>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</si>
  <si>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</si>
  <si>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</si>
  <si>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</si>
  <si>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</si>
  <si>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</si>
  <si>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</si>
  <si>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</si>
  <si>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</si>
  <si>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</si>
  <si>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</si>
  <si>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</si>
  <si>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</si>
  <si>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</si>
  <si>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</si>
  <si>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</si>
  <si>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</si>
  <si>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</si>
  <si>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</si>
  <si>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</si>
  <si>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</si>
  <si>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</si>
  <si>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</si>
  <si>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</si>
  <si>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</si>
  <si>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</si>
  <si>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</si>
  <si>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</si>
  <si>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</si>
  <si>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</si>
  <si>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</si>
  <si>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</si>
  <si>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</si>
  <si>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</si>
  <si>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</si>
  <si>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</si>
  <si>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</si>
  <si>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</si>
  <si>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</si>
  <si>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</si>
  <si>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</si>
  <si>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</si>
  <si>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</si>
  <si>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</si>
  <si>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</si>
  <si>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</si>
  <si>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</si>
  <si>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</si>
  <si>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</si>
  <si>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</si>
  <si>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</si>
  <si>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</si>
  <si>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</si>
  <si>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</si>
  <si>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</si>
  <si>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</si>
  <si>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</si>
  <si>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</si>
  <si>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</si>
  <si>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</si>
  <si>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</si>
  <si>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</si>
  <si>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</si>
  <si>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</si>
  <si>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</si>
  <si>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</si>
  <si>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</si>
  <si>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</si>
  <si>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</si>
  <si>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</si>
  <si>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</si>
  <si>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</si>
  <si>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</si>
  <si>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</si>
  <si>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</si>
  <si>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</si>
  <si>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</si>
  <si>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</si>
  <si>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</si>
  <si>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</si>
  <si>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</si>
  <si>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</si>
  <si>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</si>
  <si>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</si>
  <si>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</si>
  <si>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</si>
  <si>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</si>
  <si>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</si>
  <si>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</si>
  <si>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</si>
  <si>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</si>
  <si>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</si>
  <si>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</si>
  <si>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</si>
  <si>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</si>
  <si>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</si>
  <si>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</si>
  <si>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</si>
  <si>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</si>
  <si>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</si>
  <si>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</si>
  <si>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</si>
  <si>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</si>
  <si>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</si>
  <si>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</si>
  <si>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</si>
  <si>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</si>
  <si>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</si>
  <si>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</si>
  <si>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</si>
  <si>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</si>
  <si>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</si>
  <si>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</si>
  <si>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</si>
  <si>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</si>
  <si>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</si>
  <si>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</si>
  <si>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</si>
  <si>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</si>
  <si>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</si>
  <si>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</si>
  <si>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</si>
  <si>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</si>
  <si>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</si>
  <si>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</si>
  <si>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</si>
  <si>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</si>
  <si>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</si>
  <si>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</si>
  <si>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</si>
  <si>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</si>
  <si>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</si>
  <si>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</si>
  <si>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</si>
  <si>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</si>
  <si>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</si>
  <si>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</si>
  <si>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</si>
  <si>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</si>
  <si>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</si>
  <si>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</si>
  <si>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</si>
  <si>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</si>
  <si>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</si>
  <si>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</si>
  <si>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</si>
  <si>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</si>
  <si>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</si>
  <si>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</si>
  <si>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</si>
  <si>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</si>
  <si>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</si>
  <si>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</si>
  <si>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</si>
  <si>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</si>
  <si>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</si>
  <si>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</si>
  <si>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</si>
  <si>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</si>
  <si>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</si>
  <si>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</si>
  <si>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</si>
  <si>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</si>
  <si>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</si>
  <si>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</si>
  <si>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</si>
  <si>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</si>
  <si>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</si>
  <si>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</si>
  <si>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</si>
  <si>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</si>
  <si>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</si>
  <si>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</si>
  <si>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</si>
  <si>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</si>
  <si>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</si>
  <si>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</si>
  <si>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</si>
  <si>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</si>
  <si>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</si>
  <si>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</si>
  <si>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</si>
  <si>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</si>
  <si>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</si>
  <si>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</si>
  <si>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</si>
  <si>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</si>
  <si>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</si>
  <si>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</si>
  <si>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</si>
  <si>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</si>
  <si>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</si>
  <si>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</si>
  <si>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</si>
  <si>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</si>
  <si>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</si>
  <si>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</si>
  <si>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</si>
  <si>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</si>
  <si>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</si>
  <si>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</si>
  <si>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</si>
  <si>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</si>
  <si>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</si>
  <si>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</si>
  <si>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</si>
  <si>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</si>
  <si>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</si>
  <si>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</si>
  <si>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</si>
  <si>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</si>
  <si>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</si>
  <si>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</si>
  <si>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</si>
  <si>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</si>
  <si>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</si>
  <si>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</si>
  <si>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</si>
  <si>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</si>
  <si>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</si>
  <si>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</si>
  <si>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</si>
  <si>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</si>
  <si>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</si>
  <si>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</si>
  <si>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</si>
  <si>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</si>
  <si>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</si>
  <si>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</si>
  <si>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</si>
  <si>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</si>
  <si>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</si>
  <si>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</si>
  <si>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</si>
  <si>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</si>
  <si>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</si>
  <si>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</si>
  <si>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</si>
  <si>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</si>
  <si>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</si>
  <si>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</si>
  <si>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</si>
  <si>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</si>
  <si>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</si>
  <si>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</si>
  <si>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</si>
  <si>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</si>
  <si>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</si>
  <si>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</si>
  <si>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</si>
  <si>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</si>
  <si>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</si>
  <si>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</si>
  <si>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</si>
  <si>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</si>
  <si>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</si>
  <si>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</si>
  <si>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</si>
  <si>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</si>
  <si>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</si>
  <si>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</si>
  <si>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</si>
  <si>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</si>
  <si>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</si>
  <si>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</si>
  <si>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</si>
  <si>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</si>
  <si>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</si>
  <si>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</si>
  <si>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</si>
  <si>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</si>
  <si>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</si>
  <si>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</si>
  <si>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</si>
  <si>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</si>
  <si>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</si>
  <si>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</si>
  <si>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</si>
  <si>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</si>
  <si>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</si>
  <si>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</si>
  <si>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</si>
  <si>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</si>
  <si>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</si>
  <si>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</si>
  <si>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</si>
  <si>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</si>
  <si>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</si>
  <si>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</si>
  <si>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</si>
  <si>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</si>
  <si>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</si>
  <si>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</si>
  <si>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</si>
  <si>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</si>
  <si>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</si>
  <si>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</si>
  <si>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</si>
  <si>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</si>
  <si>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</si>
  <si>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</si>
  <si>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</si>
  <si>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</si>
  <si>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</si>
  <si>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</si>
  <si>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</si>
  <si>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</si>
  <si>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</si>
  <si>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</si>
  <si>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</si>
  <si>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</si>
  <si>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</si>
  <si>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</si>
  <si>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</si>
  <si>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</si>
  <si>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</si>
  <si>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</si>
  <si>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</si>
  <si>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</si>
  <si>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</si>
  <si>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</si>
  <si>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</si>
  <si>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</si>
  <si>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</si>
  <si>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</si>
  <si>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</si>
  <si>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</si>
  <si>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</si>
  <si>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</si>
  <si>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</si>
  <si>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</si>
  <si>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</si>
  <si>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</si>
  <si>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</si>
  <si>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</si>
  <si>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</si>
  <si>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</si>
  <si>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</si>
  <si>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</si>
  <si>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</si>
  <si>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</si>
  <si>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</si>
  <si>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</si>
  <si>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</si>
  <si>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</si>
  <si>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</si>
  <si>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</si>
  <si>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</si>
  <si>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</si>
  <si>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</si>
  <si>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</si>
  <si>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</si>
  <si>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</si>
  <si>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</si>
  <si>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</si>
  <si>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</si>
  <si>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</si>
  <si>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</si>
  <si>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</si>
  <si>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</si>
  <si>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</si>
  <si>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</si>
  <si>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</si>
  <si>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</si>
  <si>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</si>
  <si>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</si>
  <si>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</si>
  <si>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</si>
  <si>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</si>
  <si>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</si>
  <si>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</si>
  <si>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</si>
  <si>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</si>
  <si>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</si>
  <si>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</si>
  <si>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</si>
  <si>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</si>
  <si>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</si>
  <si>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</si>
  <si>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</si>
  <si>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</si>
  <si>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</si>
  <si>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</si>
  <si>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</si>
  <si>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</si>
  <si>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</si>
  <si>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</si>
  <si>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</si>
  <si>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</si>
  <si>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</si>
  <si>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</si>
  <si>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</si>
  <si>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</si>
  <si>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</si>
  <si>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</si>
  <si>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</si>
  <si>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</si>
  <si>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</si>
  <si>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</si>
  <si>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</si>
  <si>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</si>
  <si>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</si>
  <si>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</si>
  <si>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</si>
  <si>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</si>
  <si>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</si>
  <si>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</si>
  <si>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</si>
  <si>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</si>
  <si>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</si>
  <si>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</si>
  <si>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</si>
  <si>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</si>
  <si>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</si>
  <si>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</si>
  <si>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</si>
  <si>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</si>
  <si>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</si>
  <si>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</si>
  <si>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</si>
  <si>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</si>
  <si>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</si>
  <si>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</si>
  <si>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</si>
  <si>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</si>
  <si>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</si>
  <si>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</si>
  <si>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</si>
  <si>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</si>
  <si>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</si>
  <si>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</si>
  <si>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</si>
  <si>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</si>
  <si>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</si>
  <si>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</si>
  <si>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</si>
  <si>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</si>
  <si>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</si>
  <si>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</si>
  <si>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</si>
  <si>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</si>
  <si>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</si>
  <si>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</si>
  <si>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</si>
  <si>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</si>
  <si>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</si>
  <si>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</si>
  <si>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</si>
  <si>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</si>
  <si>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</si>
  <si>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</si>
  <si>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</si>
  <si>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</si>
  <si>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</si>
  <si>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</si>
  <si>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</si>
  <si>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</si>
  <si>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</si>
  <si>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</si>
  <si>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</si>
  <si>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</si>
  <si>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</si>
  <si>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</si>
  <si>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</si>
  <si>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</si>
  <si>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</si>
  <si>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</si>
  <si>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</si>
  <si>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</si>
  <si>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</si>
  <si>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</si>
  <si>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</si>
  <si>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</si>
  <si>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</si>
  <si>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</si>
  <si>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</si>
  <si>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</si>
  <si>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</si>
  <si>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</si>
  <si>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</si>
  <si>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</si>
  <si>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</si>
  <si>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</si>
  <si>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</si>
  <si>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</si>
  <si>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</si>
  <si>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</si>
  <si>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</si>
  <si>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</si>
  <si>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</si>
  <si>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</si>
  <si>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</si>
  <si>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</si>
  <si>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</si>
  <si>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</si>
  <si>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</si>
  <si>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</si>
  <si>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</si>
  <si>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</si>
  <si>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</si>
  <si>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</si>
  <si>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</si>
  <si>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</si>
  <si>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</si>
  <si>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</si>
  <si>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</si>
  <si>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</si>
  <si>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</si>
  <si>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</si>
  <si>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</si>
  <si>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</si>
  <si>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</si>
  <si>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</si>
  <si>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</si>
  <si>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</si>
  <si>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</si>
  <si>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</si>
  <si>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</si>
  <si>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</si>
  <si>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</si>
  <si>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</si>
  <si>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</si>
  <si>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</si>
  <si>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</si>
  <si>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</si>
  <si>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</si>
  <si>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</si>
  <si>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</si>
  <si>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</si>
  <si>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</si>
  <si>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</si>
  <si>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</si>
  <si>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</si>
  <si>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</si>
  <si>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</si>
  <si>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</si>
  <si>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</si>
  <si>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</si>
  <si>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</si>
  <si>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</si>
  <si>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</si>
  <si>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</si>
  <si>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</si>
  <si>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</si>
  <si>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</si>
  <si>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</si>
  <si>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</si>
  <si>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</si>
  <si>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</si>
  <si>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</si>
  <si>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</si>
  <si>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</si>
  <si>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</si>
  <si>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</si>
  <si>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</si>
  <si>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</si>
  <si>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</si>
  <si>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</si>
  <si>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</si>
  <si>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</si>
  <si>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</si>
  <si>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</si>
  <si>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</si>
  <si>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</si>
  <si>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</si>
  <si>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</si>
  <si>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</si>
  <si>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</si>
  <si>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</si>
  <si>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</si>
  <si>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</si>
  <si>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</si>
  <si>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</si>
  <si>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</si>
  <si>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</si>
  <si>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</si>
  <si>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</si>
  <si>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</si>
  <si>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</si>
  <si>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</si>
  <si>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</si>
  <si>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</si>
  <si>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</si>
  <si>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</si>
  <si>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</si>
  <si>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</si>
  <si>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</si>
  <si>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</si>
  <si>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</si>
  <si>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</si>
  <si>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</si>
  <si>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</si>
  <si>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</si>
  <si>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</si>
  <si>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</si>
  <si>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</si>
  <si>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</si>
  <si>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</si>
  <si>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</si>
  <si>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</si>
  <si>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</si>
  <si>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</si>
  <si>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</si>
  <si>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</si>
  <si>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</si>
  <si>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</si>
  <si>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</si>
  <si>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</si>
  <si>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</si>
  <si>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</si>
  <si>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</si>
  <si>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</si>
  <si>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</si>
  <si>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</si>
  <si>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</si>
  <si>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</si>
  <si>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</si>
  <si>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</si>
  <si>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</si>
  <si>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</si>
  <si>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</si>
  <si>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</si>
  <si>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</si>
  <si>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</si>
  <si>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</si>
  <si>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</si>
  <si>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</si>
  <si>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</si>
  <si>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</si>
  <si>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</si>
  <si>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</si>
  <si>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</si>
  <si>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</si>
  <si>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</si>
  <si>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</si>
  <si>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</si>
  <si>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</si>
  <si>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</si>
  <si>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</si>
  <si>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</si>
  <si>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</si>
  <si>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</si>
  <si>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</si>
  <si>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</si>
  <si>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</si>
  <si>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</si>
  <si>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</si>
  <si>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</si>
  <si>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</si>
  <si>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</si>
  <si>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</si>
  <si>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</si>
  <si>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</si>
  <si>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</si>
  <si>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</si>
  <si>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</si>
  <si>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</si>
  <si>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</si>
  <si>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</si>
  <si>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</si>
  <si>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</si>
  <si>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</si>
  <si>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</si>
  <si>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</si>
  <si>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</si>
  <si>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</si>
  <si>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</si>
  <si>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</si>
  <si>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</si>
  <si>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</si>
  <si>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</si>
  <si>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</si>
  <si>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</si>
  <si>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</si>
  <si>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</si>
  <si>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</si>
  <si>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</si>
  <si>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</si>
  <si>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</si>
  <si>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</si>
  <si>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</si>
  <si>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</si>
  <si>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</si>
  <si>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</si>
  <si>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</si>
  <si>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</si>
  <si>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</si>
  <si>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</si>
  <si>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</si>
  <si>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</si>
  <si>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</si>
  <si>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</si>
  <si>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</si>
  <si>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</si>
  <si>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</si>
  <si>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</si>
  <si>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</si>
  <si>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</si>
  <si>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</si>
  <si>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</si>
  <si>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</si>
  <si>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</si>
  <si>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</si>
  <si>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</si>
  <si>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</si>
  <si>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</si>
  <si>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</si>
  <si>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</si>
  <si>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</si>
  <si>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</si>
  <si>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</si>
  <si>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</si>
  <si>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</si>
  <si>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</si>
  <si>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</si>
  <si>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</si>
  <si>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</si>
  <si>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</si>
  <si>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</si>
  <si>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</si>
  <si>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</si>
  <si>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</si>
  <si>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</si>
  <si>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</si>
  <si>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</si>
  <si>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</si>
  <si>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</si>
  <si>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</si>
  <si>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</si>
  <si>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</si>
  <si>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</si>
  <si>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</si>
  <si>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</si>
  <si>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</si>
  <si>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</si>
  <si>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</si>
  <si>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</si>
  <si>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</si>
  <si>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</si>
  <si>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</si>
  <si>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</si>
  <si>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</si>
  <si>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</si>
  <si>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</si>
  <si>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</si>
  <si>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</si>
  <si>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</si>
  <si>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</si>
  <si>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</si>
  <si>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</si>
  <si>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</si>
  <si>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</si>
  <si>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</si>
  <si>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</si>
  <si>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</si>
  <si>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</si>
  <si>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</si>
  <si>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</si>
  <si>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</si>
  <si>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</si>
  <si>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</si>
  <si>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</si>
  <si>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</si>
  <si>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</si>
  <si>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</si>
  <si>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</si>
  <si>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</si>
  <si>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</si>
  <si>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</si>
  <si>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</si>
  <si>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</si>
  <si>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</si>
  <si>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</si>
  <si>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</si>
  <si>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</si>
  <si>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</si>
  <si>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</si>
  <si>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</si>
  <si>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</si>
  <si>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</si>
  <si>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</si>
  <si>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</si>
  <si>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</si>
  <si>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</si>
  <si>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</si>
  <si>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</si>
  <si>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</si>
  <si>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</si>
  <si>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</si>
  <si>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</si>
  <si>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</si>
  <si>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</si>
  <si>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</si>
  <si>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</si>
  <si>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</si>
  <si>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</si>
  <si>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</si>
  <si>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</si>
  <si>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</si>
  <si>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</si>
  <si>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</si>
  <si>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</si>
  <si>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</si>
  <si>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</si>
  <si>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</si>
  <si>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</si>
  <si>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</si>
  <si>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</si>
  <si>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</si>
  <si>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</si>
  <si>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</si>
  <si>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</si>
  <si>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</si>
  <si>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</si>
  <si>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</si>
  <si>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</si>
  <si>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</si>
  <si>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</si>
  <si>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</si>
  <si>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</si>
  <si>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</si>
  <si>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</si>
  <si>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</si>
  <si>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</si>
  <si>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</si>
  <si>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</si>
  <si>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</si>
  <si>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</si>
  <si>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</si>
  <si>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</si>
  <si>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</si>
  <si>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</si>
  <si>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</si>
  <si>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</si>
  <si>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</si>
  <si>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</si>
  <si>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</si>
  <si>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</si>
  <si>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</si>
  <si>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</si>
  <si>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</si>
  <si>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</si>
  <si>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</si>
  <si>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</si>
  <si>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</si>
  <si>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</si>
  <si>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</si>
  <si>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</si>
  <si>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</si>
  <si>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</si>
  <si>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</si>
  <si>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</si>
  <si>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</si>
  <si>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</si>
  <si>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</si>
  <si>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</si>
  <si>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</si>
  <si>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</si>
  <si>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</si>
  <si>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</si>
  <si>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</si>
  <si>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</si>
  <si>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</si>
  <si>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</si>
  <si>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</si>
  <si>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</si>
  <si>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</si>
  <si>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</si>
  <si>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</si>
  <si>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</si>
  <si>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</si>
  <si>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</si>
  <si>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</si>
  <si>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</si>
  <si>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</si>
  <si>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</si>
  <si>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</si>
  <si>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</si>
  <si>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</si>
  <si>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</si>
  <si>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</si>
  <si>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</si>
  <si>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</si>
  <si>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</si>
  <si>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</si>
  <si>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</si>
  <si>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</si>
  <si>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</si>
  <si>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</si>
  <si>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</si>
  <si>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</si>
  <si>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</si>
  <si>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</si>
  <si>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</si>
  <si>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</si>
  <si>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</si>
  <si>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</si>
  <si>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</si>
  <si>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</si>
  <si>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</si>
  <si>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</si>
  <si>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</si>
  <si>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</si>
  <si>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</si>
  <si>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</si>
  <si>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</si>
  <si>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</si>
  <si>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</si>
  <si>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</si>
  <si>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</si>
  <si>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</si>
  <si>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</si>
  <si>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</si>
  <si>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</si>
  <si>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</si>
  <si>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</si>
  <si>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</si>
  <si>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</si>
  <si>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</si>
  <si>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</si>
  <si>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</si>
  <si>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</si>
  <si>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</si>
  <si>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</si>
  <si>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</si>
  <si>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</si>
  <si>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</si>
  <si>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</si>
  <si>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</si>
  <si>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</si>
  <si>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</si>
  <si>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</si>
  <si>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</si>
  <si>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</si>
  <si>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</si>
  <si>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</si>
  <si>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</si>
  <si>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</si>
  <si>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</si>
  <si>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</si>
  <si>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</si>
  <si>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</si>
  <si>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</si>
  <si>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</si>
  <si>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</si>
  <si>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</si>
  <si>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</si>
  <si>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</si>
  <si>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</si>
  <si>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</si>
  <si>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</si>
  <si>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</si>
  <si>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</si>
  <si>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</si>
  <si>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</si>
  <si>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</si>
  <si>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</si>
  <si>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</si>
  <si>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</si>
  <si>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</si>
  <si>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</si>
  <si>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</si>
  <si>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</si>
  <si>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</si>
  <si>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</si>
  <si>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</si>
  <si>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</si>
  <si>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</si>
  <si>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</si>
  <si>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</si>
  <si>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</si>
  <si>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</si>
  <si>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</si>
  <si>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</si>
  <si>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</si>
  <si>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</si>
  <si>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</si>
  <si>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</si>
  <si>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</si>
  <si>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</si>
  <si>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</si>
  <si>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</si>
  <si>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</si>
  <si>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</si>
  <si>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</si>
  <si>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</si>
  <si>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</si>
  <si>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</si>
  <si>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</si>
  <si>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</si>
  <si>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</si>
  <si>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</si>
  <si>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</si>
  <si>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</si>
  <si>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</si>
  <si>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</si>
  <si>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</si>
  <si>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</si>
  <si>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</si>
  <si>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</si>
  <si>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</si>
  <si>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</si>
  <si>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</si>
  <si>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</si>
  <si>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</si>
  <si>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</si>
  <si>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</si>
  <si>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</si>
  <si>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</si>
  <si>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</si>
  <si>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</si>
  <si>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</si>
  <si>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</si>
  <si>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</si>
  <si>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</si>
  <si>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</si>
  <si>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</si>
  <si>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</si>
  <si>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</si>
  <si>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</si>
  <si>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</si>
  <si>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</si>
  <si>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</si>
  <si>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</si>
  <si>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</si>
  <si>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</si>
  <si>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</si>
  <si>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</si>
  <si>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</si>
  <si>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</si>
  <si>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</si>
  <si>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</si>
  <si>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</si>
  <si>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</si>
  <si>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</si>
  <si>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</si>
  <si>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</si>
  <si>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</si>
  <si>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</si>
  <si>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</si>
  <si>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</si>
  <si>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</si>
  <si>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</si>
  <si>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</si>
  <si>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</si>
  <si>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</si>
  <si>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</si>
  <si>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</si>
  <si>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</si>
  <si>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</si>
  <si>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</si>
  <si>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</si>
  <si>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</si>
  <si>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</si>
  <si>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</si>
  <si>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</si>
  <si>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</si>
  <si>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</si>
  <si>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</si>
  <si>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</si>
  <si>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</si>
  <si>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</si>
  <si>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</si>
  <si>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</si>
  <si>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</si>
  <si>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</si>
  <si>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</si>
  <si>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</si>
  <si>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</si>
  <si>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</si>
  <si>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</si>
  <si>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</si>
  <si>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</si>
  <si>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</si>
  <si>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</si>
  <si>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</si>
  <si>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</si>
  <si>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</si>
  <si>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</si>
  <si>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</si>
  <si>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</si>
  <si>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</si>
  <si>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</si>
  <si>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</si>
  <si>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</si>
  <si>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</si>
  <si>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</si>
  <si>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</si>
  <si>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</si>
  <si>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</si>
  <si>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</si>
  <si>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</si>
  <si>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</si>
  <si>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</si>
  <si>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</si>
  <si>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</si>
  <si>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</si>
  <si>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</si>
  <si>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</si>
  <si>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</si>
  <si>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</si>
  <si>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</si>
  <si>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</si>
  <si>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</si>
  <si>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</si>
  <si>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</si>
  <si>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</si>
  <si>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</si>
  <si>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</si>
  <si>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</si>
  <si>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</si>
  <si>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</si>
  <si>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</si>
  <si>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</si>
  <si>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</si>
  <si>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</si>
  <si>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</si>
  <si>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</si>
  <si>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</si>
  <si>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</si>
  <si>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</si>
  <si>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</si>
  <si>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</si>
  <si>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</si>
  <si>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</si>
  <si>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</si>
  <si>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</si>
  <si>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</si>
  <si>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</si>
  <si>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</si>
  <si>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</si>
  <si>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</si>
  <si>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</si>
  <si>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</si>
  <si>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</si>
  <si>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</si>
  <si>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</si>
  <si>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</si>
  <si>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</si>
  <si>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</si>
  <si>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</si>
  <si>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</si>
  <si>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</si>
  <si>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</si>
  <si>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</si>
  <si>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</si>
  <si>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</si>
  <si>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</si>
  <si>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</si>
  <si>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</si>
  <si>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</si>
  <si>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</si>
  <si>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</si>
  <si>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</si>
  <si>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</si>
  <si>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</si>
  <si>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</si>
  <si>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</si>
  <si>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</si>
  <si>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</si>
  <si>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</si>
  <si>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</si>
  <si>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</si>
  <si>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</si>
  <si>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</si>
  <si>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</si>
  <si>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</si>
  <si>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</si>
  <si>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</si>
  <si>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</si>
  <si>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</si>
  <si>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</si>
  <si>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</si>
  <si>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</si>
  <si>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</si>
  <si>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</si>
  <si>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</si>
  <si>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</si>
  <si>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</si>
  <si>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</si>
  <si>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</si>
  <si>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</si>
  <si>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</si>
  <si>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</si>
  <si>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</si>
  <si>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</si>
  <si>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</si>
  <si>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</si>
  <si>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</si>
  <si>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</si>
  <si>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</si>
  <si>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</si>
  <si>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</si>
  <si>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</si>
  <si>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</si>
  <si>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</si>
  <si>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</si>
  <si>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</si>
  <si>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</si>
  <si>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</si>
  <si>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</si>
  <si>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</si>
  <si>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</si>
  <si>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</si>
  <si>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</si>
  <si>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</si>
  <si>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</si>
  <si>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</si>
  <si>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</si>
  <si>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</si>
  <si>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</si>
  <si>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</si>
  <si>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</si>
  <si>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</si>
  <si>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</si>
  <si>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</si>
  <si>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</si>
  <si>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</si>
  <si>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</si>
  <si>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</si>
  <si>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</si>
  <si>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</si>
  <si>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</si>
  <si>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</si>
  <si>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</si>
  <si>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</si>
  <si>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</si>
  <si>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</si>
  <si>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</si>
  <si>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</si>
  <si>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</si>
  <si>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</si>
  <si>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</si>
  <si>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</si>
  <si>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</si>
  <si>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</si>
  <si>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</si>
  <si>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</si>
  <si>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</si>
  <si>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</si>
  <si>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</si>
  <si>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</si>
  <si>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</si>
  <si>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</si>
  <si>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</si>
  <si>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</si>
  <si>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</si>
  <si>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</si>
  <si>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</si>
  <si>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</si>
  <si>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</si>
  <si>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</si>
  <si>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</si>
  <si>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</si>
  <si>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</si>
  <si>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</si>
  <si>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</si>
  <si>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</si>
  <si>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</si>
  <si>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</si>
  <si>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</si>
  <si>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</si>
  <si>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</si>
  <si>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</si>
  <si>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</si>
  <si>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</si>
  <si>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</si>
  <si>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</si>
  <si>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</si>
  <si>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</si>
  <si>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</si>
  <si>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</si>
  <si>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</si>
  <si>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</si>
  <si>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</si>
  <si>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</si>
  <si>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</si>
  <si>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</si>
  <si>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</si>
  <si>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</si>
  <si>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</si>
  <si>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</si>
  <si>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</si>
  <si>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</si>
  <si>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</si>
  <si>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</si>
  <si>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</si>
  <si>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</si>
  <si>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</si>
  <si>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</si>
  <si>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</si>
  <si>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</si>
  <si>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</si>
  <si>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</si>
  <si>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</si>
  <si>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</si>
  <si>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</si>
  <si>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</si>
  <si>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</si>
  <si>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</si>
  <si>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</si>
  <si>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</si>
  <si>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</si>
  <si>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</si>
  <si>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</si>
  <si>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</si>
  <si>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</si>
  <si>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</si>
  <si>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</si>
  <si>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</si>
  <si>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</si>
  <si>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</si>
  <si>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</si>
  <si>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</si>
  <si>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</si>
  <si>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</si>
  <si>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</si>
  <si>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</si>
  <si>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</si>
  <si>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</si>
  <si>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</si>
  <si>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</si>
  <si>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</si>
  <si>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</si>
  <si>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</si>
  <si>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</si>
  <si>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</si>
  <si>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</si>
  <si>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</si>
  <si>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</si>
  <si>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</si>
  <si>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</si>
  <si>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</si>
  <si>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</si>
  <si>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</si>
  <si>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</si>
  <si>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</si>
  <si>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</si>
  <si>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</si>
  <si>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</si>
  <si>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</si>
  <si>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</si>
  <si>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</si>
  <si>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</si>
  <si>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</si>
  <si>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</si>
  <si>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</si>
  <si>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</si>
  <si>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</si>
  <si>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</si>
  <si>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</si>
  <si>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</si>
  <si>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</si>
  <si>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</si>
  <si>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</si>
  <si>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</si>
  <si>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</si>
  <si>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</si>
  <si>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</si>
  <si>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</si>
  <si>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</si>
  <si>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</si>
  <si>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</si>
  <si>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</si>
  <si>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</si>
  <si>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</si>
  <si>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</si>
  <si>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</si>
  <si>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</si>
  <si>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</si>
  <si>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</si>
  <si>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</si>
  <si>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</si>
  <si>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</si>
  <si>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</si>
  <si>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</si>
  <si>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</si>
  <si>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</si>
  <si>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</si>
  <si>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</si>
  <si>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</si>
  <si>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</si>
  <si>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</si>
  <si>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</si>
  <si>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</si>
  <si>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</si>
  <si>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</si>
  <si>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</si>
  <si>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</si>
  <si>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</si>
  <si>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</si>
  <si>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</si>
  <si>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</si>
  <si>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</si>
  <si>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</si>
  <si>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</si>
  <si>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</si>
  <si>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</si>
  <si>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</si>
  <si>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</si>
  <si>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</si>
  <si>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</si>
  <si>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</si>
  <si>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</si>
  <si>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</si>
  <si>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</si>
  <si>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</si>
  <si>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</si>
  <si>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</si>
  <si>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</si>
  <si>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</si>
  <si>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</si>
  <si>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</si>
  <si>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</si>
  <si>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</si>
  <si>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</si>
  <si>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</si>
  <si>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</si>
  <si>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</si>
  <si>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</si>
  <si>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</si>
  <si>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</si>
  <si>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</si>
  <si>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</si>
  <si>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</si>
  <si>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</si>
  <si>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</si>
  <si>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</si>
  <si>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</si>
  <si>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</si>
  <si>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</si>
  <si>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</si>
  <si>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</si>
  <si>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</si>
  <si>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</si>
  <si>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</si>
  <si>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</si>
  <si>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</si>
  <si>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</si>
  <si>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</si>
  <si>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</si>
  <si>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</si>
  <si>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</si>
  <si>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</si>
  <si>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</si>
  <si>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</si>
  <si>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</si>
  <si>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</si>
  <si>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</si>
  <si>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</si>
  <si>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</si>
  <si>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</si>
  <si>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</si>
  <si>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</si>
  <si>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</si>
  <si>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</si>
  <si>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</si>
  <si>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</si>
  <si>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</si>
  <si>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</si>
  <si>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</si>
  <si>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</si>
  <si>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</si>
  <si>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</si>
  <si>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</si>
  <si>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</si>
  <si>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</si>
  <si>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</si>
  <si>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</si>
  <si>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</si>
  <si>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</si>
  <si>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</si>
  <si>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</si>
  <si>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</si>
  <si>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</si>
  <si>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</si>
  <si>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</si>
  <si>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</si>
  <si>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</si>
  <si>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</si>
  <si>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</si>
  <si>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</si>
  <si>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</si>
  <si>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</si>
  <si>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</si>
  <si>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</si>
  <si>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</si>
  <si>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</si>
  <si>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</si>
  <si>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</si>
  <si>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</si>
  <si>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</si>
  <si>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</si>
  <si>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</si>
  <si>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</si>
  <si>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</si>
  <si>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</si>
  <si>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</si>
  <si>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</si>
  <si>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</si>
  <si>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</si>
  <si>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</si>
  <si>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</si>
  <si>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</si>
  <si>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</si>
  <si>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</si>
  <si>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</si>
  <si>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</si>
  <si>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</si>
  <si>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</si>
  <si>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</si>
  <si>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</si>
  <si>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</si>
  <si>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</si>
  <si>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</si>
  <si>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</si>
  <si>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</si>
  <si>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</si>
  <si>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</si>
  <si>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</si>
  <si>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</si>
  <si>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</si>
  <si>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</si>
  <si>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</si>
  <si>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</si>
  <si>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</si>
  <si>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</si>
  <si>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</si>
  <si>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</si>
  <si>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</si>
  <si>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</si>
  <si>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</si>
  <si>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</si>
  <si>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</si>
  <si>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</si>
  <si>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</si>
  <si>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</si>
  <si>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</si>
  <si>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</si>
  <si>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</si>
  <si>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</si>
  <si>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</si>
  <si>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</si>
  <si>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</si>
  <si>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</si>
  <si>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</si>
  <si>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</si>
  <si>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</si>
  <si>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</si>
  <si>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</si>
  <si>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</si>
  <si>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</si>
  <si>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</si>
  <si>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</si>
  <si>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</si>
  <si>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</si>
  <si>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</si>
  <si>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</si>
  <si>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</si>
  <si>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</si>
  <si>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</si>
  <si>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</si>
  <si>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</si>
  <si>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</si>
  <si>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</si>
  <si>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</si>
  <si>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</si>
  <si>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</si>
  <si>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</si>
  <si>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</si>
  <si>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</si>
  <si>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</si>
  <si>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</si>
  <si>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</si>
  <si>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</si>
  <si>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</si>
  <si>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</si>
  <si>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</si>
  <si>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</si>
  <si>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</si>
  <si>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</si>
  <si>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</si>
  <si>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</si>
  <si>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</si>
  <si>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</si>
  <si>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</si>
  <si>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</si>
  <si>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</si>
  <si>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</si>
  <si>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</si>
  <si>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</si>
  <si>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</si>
  <si>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</si>
  <si>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</si>
  <si>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</si>
  <si>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</si>
  <si>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</si>
  <si>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</si>
  <si>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</si>
  <si>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</si>
  <si>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</si>
  <si>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</si>
  <si>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</si>
  <si>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</si>
  <si>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</si>
  <si>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</si>
  <si>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</si>
  <si>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</si>
  <si>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</si>
  <si>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</si>
  <si>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</si>
  <si>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</si>
  <si>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</si>
  <si>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</si>
  <si>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</si>
  <si>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</si>
  <si>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</si>
  <si>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</si>
  <si>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</si>
  <si>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</si>
  <si>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</si>
  <si>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</si>
  <si>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</si>
  <si>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</si>
  <si>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</si>
  <si>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</si>
  <si>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</si>
  <si>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</si>
  <si>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</si>
  <si>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</si>
  <si>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</si>
  <si>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</si>
  <si>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</si>
  <si>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</si>
  <si>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</si>
  <si>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</si>
  <si>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</si>
  <si>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</si>
  <si>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</si>
  <si>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</si>
  <si>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</si>
  <si>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</si>
  <si>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</si>
  <si>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</si>
  <si>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</si>
  <si>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</si>
  <si>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</si>
  <si>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</si>
  <si>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</si>
  <si>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</si>
  <si>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</si>
  <si>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</si>
  <si>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</si>
  <si>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</si>
  <si>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</si>
  <si>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</si>
  <si>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</si>
  <si>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</si>
  <si>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</si>
  <si>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</si>
  <si>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</si>
  <si>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</si>
  <si>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</si>
  <si>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</si>
  <si>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</si>
  <si>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</si>
  <si>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</si>
  <si>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</si>
  <si>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</si>
  <si>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</si>
  <si>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</si>
  <si>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</si>
  <si>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</si>
  <si>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</si>
  <si>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</si>
  <si>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</si>
  <si>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</si>
  <si>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</si>
  <si>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</si>
  <si>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</si>
  <si>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</si>
  <si>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</si>
  <si>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</si>
  <si>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</si>
  <si>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</si>
  <si>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</si>
  <si>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</si>
  <si>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</si>
  <si>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</si>
  <si>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</si>
  <si>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</si>
  <si>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</si>
  <si>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</si>
  <si>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</si>
  <si>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</si>
  <si>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</si>
  <si>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</si>
  <si>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</si>
  <si>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</si>
  <si>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</si>
  <si>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</si>
  <si>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</si>
  <si>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</si>
  <si>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</si>
  <si>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</si>
  <si>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</si>
  <si>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</si>
  <si>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</si>
  <si>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</si>
  <si>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</si>
  <si>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</si>
  <si>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</si>
  <si>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</si>
  <si>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</si>
  <si>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</si>
  <si>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</si>
  <si>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</si>
  <si>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</si>
  <si>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</si>
  <si>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</si>
  <si>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</si>
  <si>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</si>
  <si>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</si>
  <si>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</si>
  <si>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</si>
  <si>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</si>
  <si>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</si>
  <si>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</si>
  <si>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</si>
  <si>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</si>
  <si>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</si>
  <si>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</si>
  <si>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</si>
  <si>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</si>
  <si>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</si>
  <si>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</si>
  <si>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</si>
  <si>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</si>
  <si>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</si>
  <si>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</si>
  <si>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</si>
  <si>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</si>
  <si>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</si>
  <si>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</si>
  <si>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</si>
  <si>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</si>
  <si>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</si>
  <si>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</si>
  <si>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</si>
  <si>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</si>
  <si>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</si>
  <si>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</si>
  <si>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</si>
  <si>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</si>
  <si>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</si>
  <si>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</si>
  <si>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</si>
  <si>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</si>
  <si>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</si>
  <si>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</si>
  <si>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</si>
  <si>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</si>
  <si>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</si>
  <si>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</si>
  <si>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</si>
  <si>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</si>
  <si>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</si>
  <si>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</si>
  <si>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</si>
  <si>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</si>
  <si>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</si>
  <si>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</si>
  <si>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</si>
  <si>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</si>
  <si>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</si>
  <si>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</si>
  <si>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</si>
  <si>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</si>
  <si>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</si>
  <si>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</si>
  <si>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</si>
  <si>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</si>
  <si>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</si>
  <si>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</si>
  <si>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</si>
  <si>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</si>
  <si>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</si>
  <si>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</si>
  <si>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</si>
  <si>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</si>
  <si>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</si>
  <si>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</si>
  <si>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</si>
  <si>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</si>
  <si>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</si>
  <si>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</si>
  <si>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</si>
  <si>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</si>
  <si>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</si>
  <si>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</si>
  <si>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</si>
  <si>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</si>
  <si>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</si>
  <si>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</si>
  <si>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</si>
  <si>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</si>
  <si>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</si>
  <si>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</si>
  <si>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</si>
  <si>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</si>
  <si>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</si>
  <si>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</si>
  <si>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</si>
  <si>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</si>
  <si>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</si>
  <si>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</si>
  <si>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</si>
  <si>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</si>
  <si>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</si>
  <si>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</si>
  <si>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</si>
  <si>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</si>
  <si>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</si>
  <si>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</si>
  <si>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</si>
  <si>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</si>
  <si>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</si>
  <si>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</si>
  <si>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</si>
  <si>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</si>
  <si>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</si>
  <si>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</si>
  <si>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</si>
  <si>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</si>
  <si>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</si>
  <si>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</si>
  <si>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</si>
  <si>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</si>
  <si>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</si>
  <si>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</si>
  <si>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</si>
  <si>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</si>
  <si>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</si>
  <si>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</si>
  <si>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</si>
  <si>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</si>
  <si>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</si>
  <si>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</si>
  <si>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</si>
  <si>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</si>
  <si>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</si>
  <si>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</si>
  <si>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</si>
  <si>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</si>
  <si>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</si>
  <si>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</si>
  <si>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</si>
  <si>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</si>
  <si>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</si>
  <si>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</si>
  <si>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</si>
  <si>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</si>
  <si>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</si>
  <si>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</si>
  <si>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</si>
  <si>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</si>
  <si>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</si>
  <si>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</si>
  <si>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</si>
  <si>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</si>
  <si>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</si>
  <si>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</si>
  <si>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</si>
  <si>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</si>
  <si>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</si>
  <si>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</si>
  <si>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</si>
  <si>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</si>
  <si>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</si>
  <si>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</si>
  <si>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</si>
  <si>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</si>
  <si>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</si>
  <si>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</si>
  <si>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</si>
  <si>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</si>
  <si>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</si>
  <si>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</si>
  <si>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</si>
  <si>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</si>
  <si>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</si>
  <si>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</si>
  <si>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</si>
  <si>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</si>
  <si>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</si>
  <si>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</si>
  <si>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</si>
  <si>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</si>
  <si>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</si>
  <si>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</si>
  <si>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</si>
  <si>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</si>
  <si>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</si>
  <si>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</si>
  <si>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</si>
  <si>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</si>
  <si>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</si>
  <si>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</si>
  <si>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</si>
  <si>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</si>
  <si>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</si>
  <si>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</si>
  <si>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</si>
  <si>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</si>
  <si>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</si>
  <si>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</si>
  <si>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</si>
  <si>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</si>
  <si>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</si>
  <si>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</si>
  <si>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</si>
  <si>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</si>
  <si>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</si>
  <si>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</si>
  <si>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</si>
  <si>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</si>
  <si>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</si>
  <si>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</si>
  <si>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</si>
  <si>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</si>
  <si>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</si>
  <si>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</si>
  <si>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</si>
  <si>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</si>
  <si>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</si>
  <si>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</si>
  <si>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</si>
  <si>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</si>
  <si>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</si>
  <si>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</si>
  <si>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</si>
  <si>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</si>
  <si>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</si>
  <si>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</si>
  <si>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</si>
  <si>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</si>
  <si>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</si>
  <si>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</si>
  <si>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</si>
  <si>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</si>
  <si>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</si>
  <si>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</si>
  <si>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</si>
  <si>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</si>
  <si>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</si>
  <si>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</si>
  <si>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</si>
  <si>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</si>
  <si>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</si>
  <si>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</si>
  <si>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</si>
  <si>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</si>
  <si>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</si>
  <si>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</si>
  <si>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</si>
  <si>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</si>
  <si>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</si>
  <si>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</si>
  <si>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</si>
  <si>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</si>
  <si>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</si>
  <si>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</si>
  <si>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</si>
  <si>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</si>
  <si>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</si>
  <si>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</si>
  <si>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</si>
  <si>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</si>
  <si>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</si>
  <si>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</si>
  <si>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</si>
  <si>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</si>
  <si>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</si>
  <si>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</si>
  <si>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</si>
  <si>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</si>
  <si>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</si>
  <si>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</si>
  <si>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</si>
  <si>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</si>
  <si>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</si>
  <si>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</si>
  <si>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</si>
  <si>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</si>
  <si>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</si>
  <si>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</si>
  <si>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</si>
  <si>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</si>
  <si>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</si>
  <si>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</si>
  <si>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</si>
  <si>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</si>
  <si>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</si>
  <si>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</si>
  <si>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</si>
  <si>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</si>
  <si>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</si>
  <si>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</si>
  <si>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</si>
  <si>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</si>
  <si>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</si>
  <si>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</si>
  <si>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</si>
  <si>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</si>
  <si>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</si>
  <si>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</si>
  <si>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</si>
  <si>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</si>
  <si>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</si>
  <si>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</si>
  <si>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</si>
  <si>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</si>
  <si>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</si>
  <si>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</si>
  <si>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</si>
  <si>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</si>
  <si>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</si>
  <si>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</si>
  <si>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</si>
  <si>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</si>
  <si>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</si>
  <si>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</si>
  <si>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</si>
  <si>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</si>
  <si>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</si>
  <si>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</si>
  <si>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</si>
  <si>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</si>
  <si>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</si>
  <si>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</si>
  <si>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</si>
  <si>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</si>
  <si>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</si>
  <si>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</si>
  <si>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</si>
  <si>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</si>
  <si>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</si>
  <si>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</si>
  <si>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</si>
  <si>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</si>
  <si>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</si>
  <si>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</si>
  <si>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</si>
  <si>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</si>
  <si>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</si>
  <si>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</si>
  <si>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</si>
  <si>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</si>
  <si>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</si>
  <si>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</si>
  <si>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</si>
  <si>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</si>
  <si>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</si>
  <si>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</si>
  <si>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</si>
  <si>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</si>
  <si>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</si>
  <si>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</si>
  <si>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</si>
  <si>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</si>
  <si>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</si>
  <si>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</si>
  <si>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</si>
  <si>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</si>
  <si>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</si>
  <si>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</si>
  <si>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</si>
  <si>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</si>
  <si>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</si>
  <si>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</si>
  <si>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</si>
  <si>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</si>
  <si>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</si>
  <si>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</si>
  <si>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</si>
  <si>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</si>
  <si>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</si>
  <si>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</si>
  <si>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</si>
  <si>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</si>
  <si>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</si>
  <si>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</si>
  <si>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</si>
  <si>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</si>
  <si>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</si>
  <si>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</si>
  <si>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</si>
  <si>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</si>
  <si>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</si>
  <si>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</si>
  <si>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</si>
  <si>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</si>
  <si>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</si>
  <si>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</si>
  <si>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</si>
  <si>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</si>
  <si>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</si>
  <si>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</si>
  <si>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</si>
  <si>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</si>
  <si>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</si>
  <si>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</si>
  <si>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</si>
  <si>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</si>
  <si>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</si>
  <si>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</si>
  <si>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</si>
  <si>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</si>
  <si>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</si>
  <si>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</si>
  <si>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</si>
  <si>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</si>
  <si>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</si>
  <si>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</si>
  <si>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</si>
  <si>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</si>
  <si>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</si>
  <si>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</si>
  <si>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</si>
  <si>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</si>
  <si>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</si>
  <si>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</si>
  <si>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</si>
  <si>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</si>
  <si>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</si>
  <si>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</si>
  <si>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</si>
  <si>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</si>
  <si>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</si>
  <si>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</si>
  <si>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</si>
  <si>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</si>
  <si>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</si>
  <si>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</si>
  <si>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</si>
  <si>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</si>
  <si>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</si>
  <si>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</si>
  <si>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</si>
  <si>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</si>
  <si>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</si>
  <si>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</si>
  <si>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</si>
  <si>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</si>
  <si>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</si>
  <si>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</si>
  <si>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</si>
  <si>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</si>
  <si>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</si>
  <si>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</si>
  <si>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</si>
  <si>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</si>
  <si>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</si>
  <si>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</si>
  <si>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</si>
  <si>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</si>
  <si>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</si>
  <si>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</si>
  <si>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</si>
  <si>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</si>
  <si>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</si>
  <si>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</si>
  <si>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</si>
  <si>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</si>
  <si>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</si>
  <si>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</si>
  <si>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</si>
  <si>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</si>
  <si>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</si>
  <si>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</si>
  <si>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</si>
  <si>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</si>
  <si>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</si>
  <si>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</si>
  <si>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</si>
  <si>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</si>
  <si>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</si>
  <si>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</si>
  <si>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</si>
  <si>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</si>
  <si>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</si>
  <si>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</si>
  <si>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</si>
  <si>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</si>
  <si>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</si>
  <si>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</si>
  <si>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</si>
  <si>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</si>
  <si>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</si>
  <si>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</si>
  <si>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</si>
  <si>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</si>
  <si>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</si>
  <si>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</si>
  <si>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</si>
  <si>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</si>
  <si>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</si>
  <si>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</si>
  <si>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</si>
  <si>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</si>
  <si>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</si>
  <si>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</si>
  <si>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</si>
  <si>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</si>
  <si>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</si>
  <si>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</si>
  <si>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</si>
  <si>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</si>
  <si>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</si>
  <si>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</si>
  <si>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</si>
  <si>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</si>
  <si>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</si>
  <si>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</si>
  <si>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</si>
  <si>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</si>
  <si>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</si>
  <si>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</si>
  <si>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</si>
  <si>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</si>
  <si>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</si>
  <si>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</si>
  <si>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</si>
  <si>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</si>
  <si>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</si>
  <si>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</si>
  <si>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</si>
  <si>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</si>
  <si>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</si>
  <si>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</si>
  <si>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</si>
  <si>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</si>
  <si>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</si>
  <si>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</si>
  <si>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</si>
  <si>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</si>
  <si>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</si>
  <si>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</si>
  <si>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</si>
  <si>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</si>
  <si>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</si>
  <si>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</si>
  <si>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</si>
  <si>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</si>
  <si>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</si>
  <si>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</si>
  <si>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</si>
  <si>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</si>
  <si>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</si>
  <si>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</si>
  <si>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</si>
  <si>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</si>
  <si>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</si>
  <si>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</si>
  <si>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</si>
  <si>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</si>
  <si>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</si>
  <si>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</si>
  <si>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</si>
  <si>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</si>
  <si>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</si>
  <si>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</si>
  <si>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</si>
  <si>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</si>
  <si>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</si>
  <si>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</si>
  <si>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</si>
  <si>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</si>
  <si>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</si>
  <si>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</si>
  <si>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</si>
  <si>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</si>
  <si>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</si>
  <si>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</si>
  <si>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</si>
  <si>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</si>
  <si>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</si>
  <si>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</si>
  <si>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</si>
  <si>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</si>
  <si>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</si>
  <si>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</si>
  <si>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</si>
  <si>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</si>
  <si>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</si>
  <si>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</si>
  <si>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</si>
  <si>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</si>
  <si>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</si>
  <si>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</si>
  <si>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</si>
  <si>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</si>
  <si>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</si>
  <si>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</si>
  <si>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</si>
  <si>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</si>
  <si>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</si>
  <si>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</si>
  <si>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</si>
  <si>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</si>
  <si>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</si>
  <si>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</si>
  <si>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</si>
  <si>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</si>
  <si>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</si>
  <si>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</si>
  <si>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</si>
  <si>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</si>
  <si>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</si>
  <si>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</si>
  <si>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</si>
  <si>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</si>
  <si>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</si>
  <si>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</si>
  <si>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</si>
  <si>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</si>
  <si>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</si>
  <si>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</si>
  <si>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</si>
  <si>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</si>
  <si>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</si>
  <si>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</si>
  <si>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</si>
  <si>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</si>
  <si>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</si>
  <si>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</si>
  <si>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</si>
  <si>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</si>
  <si>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</si>
  <si>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</si>
  <si>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</si>
  <si>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</si>
  <si>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</si>
  <si>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</si>
  <si>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</si>
  <si>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</si>
  <si>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</si>
  <si>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</si>
  <si>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</si>
  <si>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</si>
  <si>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</si>
  <si>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</si>
  <si>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</si>
  <si>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</si>
  <si>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</si>
  <si>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</si>
  <si>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</si>
  <si>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</si>
  <si>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</si>
  <si>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</si>
  <si>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</si>
  <si>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</si>
  <si>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</si>
  <si>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</si>
  <si>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</si>
  <si>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</si>
  <si>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</si>
  <si>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</si>
  <si>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</si>
  <si>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</si>
  <si>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</si>
  <si>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</si>
  <si>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</si>
  <si>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</si>
  <si>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</si>
  <si>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</si>
  <si>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</si>
  <si>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</si>
  <si>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</si>
  <si>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</si>
  <si>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</si>
  <si>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</si>
  <si>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</si>
  <si>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</si>
  <si>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</si>
  <si>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</si>
  <si>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</si>
  <si>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</si>
  <si>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</si>
  <si>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</si>
  <si>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</si>
  <si>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</si>
  <si>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</si>
  <si>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</si>
  <si>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</si>
  <si>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</si>
  <si>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</si>
  <si>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</si>
  <si>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</si>
  <si>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</si>
  <si>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</si>
  <si>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</si>
  <si>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</si>
  <si>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</si>
  <si>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</si>
  <si>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</si>
  <si>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</si>
  <si>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</si>
  <si>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</si>
  <si>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</si>
  <si>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</si>
  <si>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</si>
  <si>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</si>
  <si>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</si>
  <si>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</si>
  <si>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</si>
  <si>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</si>
  <si>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</si>
  <si>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</si>
  <si>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</si>
  <si>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</si>
  <si>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</si>
  <si>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</si>
  <si>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</si>
  <si>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</si>
  <si>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</si>
  <si>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</si>
  <si>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</si>
  <si>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</si>
  <si>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</si>
  <si>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</si>
  <si>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</si>
  <si>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</si>
  <si>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</si>
  <si>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</si>
  <si>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</si>
  <si>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</si>
  <si>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</si>
  <si>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</si>
  <si>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</si>
  <si>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</si>
  <si>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</si>
  <si>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</si>
  <si>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</si>
  <si>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</si>
  <si>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</si>
  <si>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</si>
  <si>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</si>
  <si>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</si>
  <si>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</si>
  <si>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</si>
  <si>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</si>
  <si>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</si>
  <si>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</si>
  <si>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</si>
  <si>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</si>
  <si>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</si>
  <si>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</si>
  <si>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</si>
  <si>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</si>
  <si>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</si>
  <si>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</si>
  <si>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</si>
  <si>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</si>
  <si>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</si>
  <si>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</si>
  <si>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</si>
  <si>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</si>
  <si>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</si>
  <si>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</si>
  <si>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</si>
  <si>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</si>
  <si>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</si>
  <si>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</si>
  <si>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</si>
  <si>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</si>
  <si>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</si>
  <si>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</si>
  <si>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</si>
  <si>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</si>
  <si>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</si>
  <si>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</si>
  <si>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</si>
  <si>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</si>
  <si>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</si>
  <si>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</si>
  <si>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</si>
  <si>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</si>
  <si>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</si>
  <si>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</si>
  <si>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</si>
  <si>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</si>
  <si>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</si>
  <si>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</si>
  <si>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</si>
  <si>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</si>
  <si>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</si>
  <si>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</si>
  <si>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</si>
  <si>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</si>
  <si>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</si>
  <si>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</si>
  <si>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</si>
  <si>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</si>
  <si>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</si>
  <si>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</si>
  <si>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</si>
  <si>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</si>
  <si>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</si>
  <si>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</si>
  <si>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</si>
  <si>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</si>
  <si>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</si>
  <si>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</si>
  <si>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</si>
  <si>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</si>
  <si>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</si>
  <si>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</si>
  <si>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</si>
  <si>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</si>
  <si>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</si>
  <si>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</si>
  <si>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</si>
  <si>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</si>
  <si>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</si>
  <si>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</si>
  <si>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</si>
  <si>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</si>
  <si>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</si>
  <si>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</si>
  <si>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</si>
  <si>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</si>
  <si>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</si>
  <si>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</si>
  <si>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</si>
  <si>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</si>
  <si>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</si>
  <si>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</si>
  <si>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</si>
  <si>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</si>
  <si>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</si>
  <si>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</si>
  <si>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</si>
  <si>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</si>
  <si>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</si>
  <si>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</si>
  <si>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</si>
  <si>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</si>
  <si>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</si>
  <si>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</si>
  <si>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</si>
  <si>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</si>
  <si>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</si>
  <si>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</si>
  <si>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</si>
  <si>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</si>
  <si>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</si>
  <si>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</si>
  <si>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</si>
  <si>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</si>
  <si>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</si>
  <si>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</si>
  <si>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</si>
  <si>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</si>
  <si>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</si>
  <si>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</si>
  <si>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</si>
  <si>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</si>
  <si>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</si>
  <si>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</si>
  <si>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</si>
  <si>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</si>
  <si>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</si>
  <si>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</si>
  <si>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</si>
  <si>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</si>
  <si>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</si>
  <si>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</si>
  <si>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</si>
  <si>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</si>
  <si>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</si>
  <si>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</si>
  <si>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</si>
  <si>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</si>
  <si>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</si>
  <si>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</si>
  <si>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</si>
  <si>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</si>
  <si>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</si>
  <si>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</si>
  <si>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</si>
  <si>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</si>
  <si>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</si>
  <si>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</si>
  <si>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</si>
  <si>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</si>
  <si>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</si>
  <si>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</si>
  <si>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</si>
  <si>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</si>
  <si>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</si>
  <si>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</si>
  <si>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</si>
  <si>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</si>
  <si>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</si>
  <si>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</si>
  <si>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</si>
  <si>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</si>
  <si>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</si>
  <si>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</si>
  <si>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</si>
  <si>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</si>
  <si>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</si>
  <si>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</si>
  <si>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</si>
  <si>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</si>
  <si>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</si>
  <si>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</si>
  <si>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</si>
  <si>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</si>
  <si>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</si>
  <si>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</si>
  <si>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</si>
  <si>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</si>
  <si>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</si>
  <si>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</si>
  <si>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</si>
  <si>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</si>
  <si>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</si>
  <si>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</si>
  <si>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</si>
  <si>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</si>
  <si>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</si>
  <si>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</si>
  <si>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</si>
  <si>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</si>
  <si>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</si>
  <si>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</si>
  <si>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</si>
  <si>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</si>
  <si>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</si>
  <si>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</si>
  <si>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</si>
  <si>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</si>
  <si>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</si>
  <si>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</si>
  <si>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</si>
  <si>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</si>
  <si>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</si>
  <si>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</si>
  <si>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</si>
  <si>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</si>
  <si>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</si>
  <si>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</si>
  <si>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</si>
  <si>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</si>
  <si>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</si>
  <si>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</si>
  <si>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</si>
  <si>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</si>
  <si>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</si>
  <si>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</si>
  <si>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</si>
  <si>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</si>
  <si>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</si>
  <si>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</si>
  <si>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</si>
  <si>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</si>
  <si>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</si>
  <si>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</si>
  <si>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</si>
  <si>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</si>
  <si>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</si>
  <si>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</si>
  <si>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</si>
  <si>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</si>
  <si>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</si>
  <si>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</si>
  <si>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</si>
  <si>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</si>
  <si>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</si>
  <si>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</si>
  <si>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</si>
  <si>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</si>
  <si>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</si>
  <si>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</si>
  <si>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</si>
  <si>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</si>
  <si>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</si>
  <si>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</si>
  <si>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</si>
  <si>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</si>
  <si>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</si>
  <si>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</si>
  <si>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</si>
  <si>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</si>
  <si>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</si>
  <si>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</si>
  <si>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</si>
  <si>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</si>
  <si>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</si>
  <si>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</si>
  <si>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</si>
  <si>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</si>
  <si>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</si>
  <si>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</si>
  <si>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</si>
  <si>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</si>
  <si>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</si>
  <si>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</si>
  <si>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</si>
  <si>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</si>
  <si>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</si>
  <si>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</si>
  <si>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</si>
  <si>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</si>
  <si>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</si>
  <si>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</si>
  <si>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</si>
  <si>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</si>
  <si>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</si>
  <si>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</si>
  <si>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</si>
  <si>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</si>
  <si>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</si>
  <si>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</si>
  <si>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</si>
  <si>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</si>
  <si>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</si>
  <si>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</si>
  <si>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</si>
  <si>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</si>
  <si>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</si>
  <si>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</si>
  <si>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</si>
  <si>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</si>
  <si>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</si>
  <si>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</si>
  <si>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</si>
  <si>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</si>
  <si>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</si>
  <si>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</si>
  <si>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</si>
  <si>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</si>
  <si>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</si>
  <si>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</si>
  <si>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</si>
  <si>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</si>
  <si>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</si>
  <si>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</si>
  <si>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</si>
  <si>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</si>
  <si>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</si>
  <si>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</si>
  <si>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</si>
  <si>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</si>
  <si>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</si>
  <si>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</si>
  <si>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</si>
  <si>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</si>
  <si>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</si>
  <si>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</si>
  <si>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</si>
  <si>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</si>
  <si>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</si>
  <si>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</si>
  <si>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</si>
  <si>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</si>
  <si>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</si>
  <si>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</si>
  <si>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</si>
  <si>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</si>
  <si>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</si>
  <si>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</si>
  <si>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</si>
  <si>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</si>
  <si>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</si>
  <si>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</si>
  <si>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</si>
  <si>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</si>
  <si>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</si>
  <si>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</si>
  <si>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</si>
  <si>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</si>
  <si>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</si>
  <si>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</si>
  <si>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</si>
  <si>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</si>
  <si>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</si>
  <si>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</si>
  <si>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</si>
  <si>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</si>
  <si>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</si>
  <si>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</si>
  <si>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</si>
  <si>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</si>
  <si>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</si>
  <si>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</si>
  <si>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</si>
  <si>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</si>
  <si>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</si>
  <si>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</si>
  <si>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</si>
  <si>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</si>
  <si>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</si>
  <si>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</si>
  <si>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</si>
  <si>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</si>
  <si>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</si>
  <si>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</si>
  <si>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</si>
  <si>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</si>
  <si>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</si>
  <si>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</si>
  <si>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</si>
  <si>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</si>
  <si>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</si>
  <si>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</si>
  <si>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</si>
  <si>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</si>
  <si>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</si>
  <si>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</si>
  <si>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</si>
  <si>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</si>
  <si>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</si>
  <si>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</si>
  <si>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</si>
  <si>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</si>
  <si>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</si>
  <si>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</si>
  <si>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</si>
  <si>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</si>
  <si>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</si>
  <si>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</si>
  <si>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</si>
  <si>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</si>
  <si>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</si>
  <si>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</si>
  <si>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</si>
  <si>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</si>
  <si>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</si>
  <si>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</si>
  <si>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</si>
  <si>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</si>
  <si>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</si>
  <si>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</si>
  <si>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</si>
  <si>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</si>
  <si>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</si>
  <si>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</si>
  <si>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</si>
  <si>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</si>
  <si>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</si>
  <si>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</si>
  <si>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</si>
  <si>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</si>
  <si>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</si>
  <si>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</si>
  <si>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</si>
  <si>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</si>
  <si>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</si>
  <si>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</si>
  <si>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</si>
  <si>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</si>
  <si>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</si>
  <si>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</si>
  <si>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</si>
  <si>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</si>
  <si>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</si>
  <si>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</si>
  <si>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</si>
  <si>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</si>
  <si>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</si>
  <si>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</si>
  <si>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</si>
  <si>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</si>
  <si>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</si>
  <si>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</si>
  <si>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</si>
  <si>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</si>
  <si>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</si>
  <si>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</si>
  <si>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</si>
  <si>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</si>
  <si>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</si>
  <si>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</si>
  <si>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</si>
  <si>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</si>
  <si>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</si>
  <si>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</si>
  <si>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</si>
  <si>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</si>
  <si>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</si>
  <si>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</si>
  <si>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</si>
  <si>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</si>
  <si>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</si>
  <si>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</si>
  <si>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</si>
  <si>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</si>
  <si>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</si>
  <si>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</si>
  <si>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</si>
  <si>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</si>
  <si>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</si>
  <si>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</si>
  <si>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</si>
  <si>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</si>
  <si>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</si>
  <si>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</si>
  <si>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</si>
  <si>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</si>
  <si>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</si>
  <si>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</si>
  <si>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</si>
  <si>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</si>
  <si>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</si>
  <si>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</si>
  <si>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</si>
  <si>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</si>
  <si>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</si>
  <si>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</si>
  <si>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</si>
  <si>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</si>
  <si>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</si>
  <si>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</si>
  <si>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</si>
  <si>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</si>
  <si>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</si>
  <si>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</si>
  <si>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</si>
  <si>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</si>
  <si>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</si>
  <si>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</si>
  <si>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</si>
  <si>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</si>
  <si>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</si>
  <si>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</si>
  <si>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</si>
  <si>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</si>
  <si>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</si>
  <si>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</si>
  <si>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</si>
  <si>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</si>
  <si>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</si>
  <si>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</si>
  <si>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</si>
  <si>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</si>
  <si>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</si>
  <si>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</si>
  <si>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</si>
  <si>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</si>
  <si>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</si>
  <si>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</si>
  <si>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</si>
  <si>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</si>
  <si>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</si>
  <si>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</si>
  <si>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</si>
  <si>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</si>
  <si>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</si>
  <si>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</si>
  <si>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</si>
  <si>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</si>
  <si>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</si>
  <si>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</si>
  <si>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</si>
  <si>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</si>
  <si>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</si>
  <si>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</si>
  <si>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</si>
  <si>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</si>
  <si>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</si>
  <si>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</si>
  <si>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</si>
  <si>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</si>
  <si>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</si>
  <si>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</si>
  <si>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</si>
  <si>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</si>
  <si>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</si>
  <si>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</si>
  <si>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</si>
  <si>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</si>
  <si>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</si>
  <si>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</si>
  <si>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</si>
  <si>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</si>
  <si>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</si>
  <si>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</si>
  <si>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</si>
  <si>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</si>
  <si>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</si>
  <si>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</si>
  <si>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</si>
  <si>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</si>
  <si>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</si>
  <si>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</si>
  <si>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</si>
  <si>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</si>
  <si>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</si>
  <si>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</si>
  <si>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</si>
  <si>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</si>
  <si>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</si>
  <si>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</si>
  <si>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</si>
  <si>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</si>
  <si>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</si>
  <si>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</si>
  <si>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</si>
  <si>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</si>
  <si>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</si>
  <si>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</si>
  <si>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</si>
  <si>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</si>
  <si>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</si>
  <si>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</si>
  <si>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</si>
  <si>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</si>
  <si>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</si>
  <si>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</si>
  <si>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</si>
  <si>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</si>
  <si>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</si>
  <si>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</si>
  <si>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</si>
  <si>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</si>
  <si>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</si>
  <si>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</si>
  <si>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</si>
  <si>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</si>
  <si>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</si>
  <si>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</si>
  <si>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</si>
  <si>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</si>
  <si>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</si>
  <si>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</si>
  <si>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</si>
  <si>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</si>
  <si>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</si>
  <si>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</si>
  <si>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</si>
  <si>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</si>
  <si>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</si>
  <si>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</si>
  <si>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</si>
  <si>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</si>
  <si>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</si>
  <si>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</si>
  <si>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</si>
  <si>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</si>
  <si>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</si>
  <si>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</si>
  <si>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</si>
  <si>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</si>
  <si>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</si>
  <si>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</si>
  <si>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</si>
  <si>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</si>
  <si>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</si>
  <si>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</si>
  <si>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</si>
  <si>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</si>
  <si>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</si>
  <si>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</si>
  <si>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</si>
  <si>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</si>
  <si>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</si>
  <si>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</si>
  <si>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</si>
  <si>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</si>
  <si>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</si>
  <si>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</si>
  <si>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</si>
  <si>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</si>
  <si>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</si>
  <si>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</si>
  <si>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</si>
  <si>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</si>
  <si>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</si>
  <si>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</si>
  <si>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</si>
  <si>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</si>
  <si>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</si>
  <si>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</si>
  <si>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</si>
  <si>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</si>
  <si>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</si>
  <si>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</si>
  <si>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</si>
  <si>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</si>
  <si>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</si>
  <si>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</si>
  <si>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</si>
  <si>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</si>
  <si>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</si>
  <si>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</si>
  <si>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</si>
  <si>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</si>
  <si>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</si>
  <si>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</si>
  <si>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</si>
  <si>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</si>
  <si>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</si>
  <si>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</si>
  <si>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</si>
  <si>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</si>
  <si>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</si>
  <si>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</si>
  <si>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</si>
  <si>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</si>
  <si>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</si>
  <si>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</si>
  <si>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</si>
  <si>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</si>
  <si>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</si>
  <si>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</si>
  <si>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</si>
  <si>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</si>
  <si>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</si>
  <si>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</si>
  <si>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</si>
  <si>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</si>
  <si>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</si>
  <si>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</si>
  <si>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</si>
  <si>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</si>
  <si>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</si>
  <si>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</si>
  <si>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</si>
  <si>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</si>
  <si>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</si>
  <si>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</si>
  <si>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</si>
  <si>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</si>
  <si>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</si>
  <si>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</si>
  <si>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</si>
  <si>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</si>
  <si>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</si>
  <si>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</si>
  <si>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</si>
  <si>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</si>
  <si>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</si>
  <si>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</si>
  <si>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</si>
  <si>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</si>
  <si>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</si>
  <si>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</si>
  <si>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</si>
  <si>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</si>
  <si>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</si>
  <si>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</si>
  <si>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</si>
  <si>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</si>
  <si>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</si>
  <si>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</si>
  <si>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</si>
  <si>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</si>
  <si>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</si>
  <si>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</si>
  <si>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</si>
  <si>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</si>
  <si>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</si>
  <si>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</si>
  <si>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</si>
  <si>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</si>
  <si>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</si>
  <si>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</si>
  <si>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</si>
  <si>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</si>
  <si>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</si>
  <si>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</si>
  <si>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</si>
  <si>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</si>
  <si>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</si>
  <si>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</si>
  <si>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</si>
  <si>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</si>
  <si>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</si>
  <si>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</si>
  <si>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</si>
  <si>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</si>
  <si>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</si>
  <si>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</si>
  <si>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</si>
  <si>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</si>
  <si>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</si>
  <si>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</si>
  <si>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</si>
  <si>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</si>
  <si>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</si>
  <si>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</si>
  <si>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</si>
  <si>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</si>
  <si>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</si>
  <si>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</si>
  <si>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</si>
  <si>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</si>
  <si>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</si>
  <si>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</si>
  <si>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</si>
  <si>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</si>
  <si>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</si>
  <si>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</si>
  <si>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</si>
  <si>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</si>
  <si>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</si>
  <si>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</si>
  <si>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</si>
  <si>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</si>
  <si>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</si>
  <si>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</si>
  <si>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</si>
  <si>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</si>
  <si>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</si>
  <si>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</si>
  <si>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</si>
  <si>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</si>
  <si>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</si>
  <si>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</si>
  <si>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</si>
  <si>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</si>
  <si>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</si>
  <si>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</si>
  <si>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</si>
  <si>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</si>
  <si>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</si>
  <si>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</si>
  <si>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</si>
  <si>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</si>
  <si>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</si>
  <si>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</si>
  <si>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</si>
  <si>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</si>
  <si>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</si>
  <si>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</si>
  <si>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</si>
  <si>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</si>
  <si>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</si>
  <si>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</si>
  <si>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</si>
  <si>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</si>
  <si>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</si>
  <si>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</si>
  <si>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</si>
  <si>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</si>
  <si>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</si>
  <si>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</si>
  <si>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</si>
  <si>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</si>
  <si>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</si>
  <si>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</si>
  <si>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</si>
  <si>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</si>
  <si>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</si>
  <si>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</si>
  <si>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</si>
  <si>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</si>
  <si>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</si>
  <si>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</si>
  <si>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</si>
  <si>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</si>
  <si>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</si>
  <si>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</si>
  <si>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</si>
  <si>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</si>
  <si>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</si>
  <si>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</si>
  <si>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</si>
  <si>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</si>
  <si>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</si>
  <si>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</si>
  <si>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</si>
  <si>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</si>
  <si>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</si>
  <si>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</si>
  <si>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</si>
  <si>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</si>
  <si>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</si>
  <si>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</si>
  <si>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</si>
  <si>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</si>
  <si>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</si>
  <si>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</si>
  <si>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</si>
  <si>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</si>
  <si>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</si>
  <si>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</si>
  <si>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</si>
  <si>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</si>
  <si>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</si>
  <si>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</si>
  <si>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</si>
  <si>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</si>
  <si>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</si>
  <si>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</si>
  <si>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</si>
  <si>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</si>
  <si>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</si>
  <si>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</si>
  <si>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</si>
  <si>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</si>
  <si>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</si>
  <si>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</si>
  <si>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</si>
  <si>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</si>
  <si>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</si>
  <si>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</si>
  <si>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</si>
  <si>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</si>
  <si>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</si>
  <si>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</si>
  <si>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</si>
  <si>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</si>
  <si>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</si>
  <si>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</si>
  <si>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</si>
  <si>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</si>
  <si>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</si>
  <si>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</si>
  <si>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</si>
  <si>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</si>
  <si>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</si>
  <si>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</si>
  <si>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</si>
  <si>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</si>
  <si>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</si>
  <si>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</si>
  <si>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</si>
  <si>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</si>
  <si>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</si>
  <si>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</si>
  <si>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</si>
  <si>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</si>
  <si>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</si>
  <si>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</si>
  <si>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</si>
  <si>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</si>
  <si>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</si>
  <si>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</si>
  <si>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</si>
  <si>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</si>
  <si>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</si>
  <si>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</si>
  <si>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</si>
  <si>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</si>
  <si>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</si>
  <si>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</si>
  <si>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</si>
  <si>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</si>
  <si>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</si>
  <si>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</si>
  <si>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</si>
  <si>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</si>
  <si>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</si>
  <si>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</si>
  <si>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</si>
  <si>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</si>
  <si>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</si>
  <si>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</si>
  <si>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</si>
  <si>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</si>
  <si>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</si>
  <si>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</si>
  <si>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</si>
  <si>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</si>
  <si>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</si>
  <si>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</si>
  <si>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</si>
  <si>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</si>
  <si>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</si>
  <si>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</si>
  <si>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</si>
  <si>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</si>
  <si>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</si>
  <si>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</si>
  <si>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</si>
  <si>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</si>
  <si>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</si>
  <si>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</si>
  <si>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</si>
  <si>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</si>
  <si>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</si>
  <si>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</si>
  <si>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</si>
  <si>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</si>
  <si>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</si>
  <si>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</si>
  <si>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</si>
  <si>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</si>
  <si>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</si>
  <si>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</si>
  <si>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</si>
  <si>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</si>
  <si>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</si>
  <si>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</si>
  <si>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</si>
  <si>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</si>
  <si>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</si>
  <si>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</si>
  <si>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</si>
  <si>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</si>
  <si>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</si>
  <si>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</si>
  <si>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</si>
  <si>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</si>
  <si>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</si>
  <si>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</si>
  <si>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</si>
  <si>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</si>
  <si>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</si>
  <si>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</si>
  <si>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</si>
  <si>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</si>
  <si>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</si>
  <si>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</si>
  <si>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</si>
  <si>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</si>
  <si>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</si>
  <si>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</si>
  <si>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</si>
  <si>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</si>
  <si>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</si>
  <si>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</si>
  <si>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</si>
  <si>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</si>
  <si>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</si>
  <si>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</si>
  <si>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</si>
  <si>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</si>
  <si>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</si>
  <si>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</si>
  <si>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</si>
  <si>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</si>
  <si>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</si>
  <si>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</si>
  <si>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</si>
  <si>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</si>
  <si>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</si>
  <si>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</si>
  <si>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</si>
  <si>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</si>
  <si>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</si>
  <si>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</si>
  <si>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</si>
  <si>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</si>
  <si>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</si>
  <si>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</si>
  <si>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</si>
  <si>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</si>
  <si>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</si>
  <si>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</si>
  <si>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</si>
  <si>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</si>
  <si>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</si>
  <si>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</si>
  <si>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</si>
  <si>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</si>
  <si>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</si>
  <si>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</si>
  <si>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</si>
  <si>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</si>
  <si>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</si>
  <si>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</si>
  <si>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</si>
  <si>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</si>
  <si>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</si>
  <si>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</si>
  <si>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</si>
  <si>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</si>
  <si>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</si>
  <si>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</si>
  <si>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</si>
  <si>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</si>
  <si>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</si>
  <si>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</si>
  <si>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</si>
  <si>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</si>
  <si>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</si>
  <si>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</si>
  <si>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</si>
  <si>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</si>
  <si>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</si>
  <si>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</si>
  <si>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</si>
  <si>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</si>
  <si>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</si>
  <si>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</si>
  <si>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</si>
  <si>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</si>
  <si>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</si>
  <si>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</si>
  <si>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</si>
  <si>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</si>
  <si>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</si>
  <si>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</si>
  <si>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</si>
  <si>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</si>
  <si>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</si>
  <si>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</si>
  <si>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</si>
  <si>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</si>
  <si>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</si>
  <si>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</si>
  <si>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</si>
  <si>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</si>
  <si>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</si>
  <si>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</si>
  <si>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</si>
  <si>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</si>
  <si>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</si>
  <si>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</si>
  <si>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</si>
  <si>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</si>
  <si>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</si>
  <si>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</si>
  <si>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</si>
  <si>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</si>
  <si>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</si>
  <si>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</si>
  <si>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</si>
  <si>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</si>
  <si>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</si>
  <si>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</si>
  <si>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</si>
  <si>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</si>
  <si>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</si>
  <si>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</si>
  <si>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</si>
  <si>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</si>
  <si>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</si>
  <si>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</si>
  <si>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</si>
  <si>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</si>
  <si>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</si>
  <si>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</si>
  <si>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</si>
  <si>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</si>
  <si>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</si>
  <si>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</si>
  <si>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</si>
  <si>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</si>
  <si>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</si>
  <si>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</si>
  <si>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</si>
  <si>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</si>
  <si>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</si>
  <si>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</si>
  <si>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</si>
  <si>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</si>
  <si>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</si>
  <si>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</si>
  <si>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</si>
  <si>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</si>
  <si>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</si>
  <si>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</si>
  <si>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</si>
  <si>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</si>
  <si>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</si>
  <si>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</si>
  <si>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</si>
  <si>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</si>
  <si>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</si>
  <si>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</si>
  <si>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</si>
  <si>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</si>
  <si>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</si>
  <si>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</si>
  <si>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</si>
  <si>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</si>
  <si>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</si>
  <si>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</si>
  <si>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</si>
  <si>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</si>
  <si>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</si>
  <si>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</si>
  <si>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</si>
  <si>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</si>
  <si>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</si>
  <si>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</si>
  <si>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</si>
  <si>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</si>
  <si>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</si>
  <si>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</si>
  <si>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</si>
  <si>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</si>
  <si>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</si>
  <si>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</si>
  <si>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</si>
  <si>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</si>
  <si>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</si>
  <si>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</si>
  <si>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</si>
  <si>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</si>
  <si>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</si>
  <si>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</si>
  <si>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</si>
  <si>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</si>
  <si>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</si>
  <si>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</si>
  <si>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</si>
  <si>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</si>
  <si>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</si>
  <si>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</si>
  <si>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</si>
  <si>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</si>
  <si>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</si>
  <si>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</si>
  <si>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</si>
  <si>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</si>
  <si>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</si>
  <si>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</si>
  <si>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</si>
  <si>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</si>
  <si>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</si>
  <si>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</si>
  <si>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</si>
  <si>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</si>
  <si>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</si>
  <si>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</si>
  <si>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</si>
  <si>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</si>
  <si>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</si>
  <si>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</si>
  <si>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</si>
  <si>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</si>
  <si>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</si>
  <si>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</si>
  <si>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</si>
  <si>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</si>
  <si>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</si>
  <si>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</si>
  <si>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</si>
  <si>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</si>
  <si>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</si>
  <si>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</si>
  <si>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</si>
  <si>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</si>
  <si>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</si>
  <si>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</si>
  <si>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</si>
  <si>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</si>
  <si>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</si>
  <si>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</si>
  <si>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</si>
  <si>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</si>
  <si>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</si>
  <si>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</si>
  <si>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</si>
  <si>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</si>
  <si>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</si>
  <si>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</si>
  <si>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</si>
  <si>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</si>
  <si>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</si>
  <si>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</si>
  <si>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</si>
  <si>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</si>
  <si>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</si>
  <si>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</si>
  <si>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</si>
  <si>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</si>
  <si>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</si>
  <si>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</si>
  <si>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</si>
  <si>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</si>
  <si>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</si>
  <si>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</si>
  <si>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</si>
  <si>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</si>
  <si>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</si>
  <si>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</si>
  <si>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</si>
  <si>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</si>
  <si>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</si>
  <si>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</si>
  <si>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</si>
  <si>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</si>
  <si>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</si>
  <si>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</si>
  <si>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</si>
  <si>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</si>
  <si>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</si>
  <si>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</si>
  <si>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</si>
  <si>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</si>
  <si>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</si>
  <si>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</si>
  <si>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</si>
  <si>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</si>
  <si>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</si>
  <si>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</si>
  <si>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</si>
  <si>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</si>
  <si>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</si>
  <si>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</si>
  <si>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</si>
  <si>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</si>
  <si>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</si>
  <si>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</si>
  <si>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</si>
  <si>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</si>
  <si>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</si>
  <si>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</si>
  <si>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</si>
  <si>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</si>
  <si>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</si>
  <si>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</si>
  <si>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</si>
  <si>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</si>
  <si>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</si>
  <si>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</si>
  <si>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</si>
  <si>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</si>
  <si>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</si>
  <si>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</si>
  <si>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</si>
  <si>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</si>
  <si>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</si>
  <si>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</si>
  <si>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</si>
  <si>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</si>
  <si>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</si>
  <si>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</si>
  <si>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</si>
  <si>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</si>
  <si>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</si>
  <si>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</si>
  <si>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</si>
  <si>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</si>
  <si>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</si>
  <si>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</si>
  <si>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</si>
  <si>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</si>
  <si>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</si>
  <si>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</si>
  <si>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</si>
  <si>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</si>
  <si>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</si>
  <si>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</si>
  <si>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</si>
  <si>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</si>
  <si>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</si>
  <si>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</si>
  <si>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</si>
  <si>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</si>
  <si>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</si>
  <si>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</si>
  <si>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</si>
  <si>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</si>
  <si>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</si>
  <si>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</si>
  <si>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</si>
  <si>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</si>
  <si>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</si>
  <si>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</si>
  <si>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</si>
  <si>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</si>
  <si>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</si>
  <si>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</si>
  <si>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</si>
  <si>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</si>
  <si>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</si>
  <si>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</si>
  <si>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</si>
  <si>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</si>
  <si>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</si>
  <si>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</si>
  <si>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</si>
  <si>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</si>
  <si>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</si>
  <si>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</si>
  <si>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</si>
  <si>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</si>
  <si>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</si>
  <si>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</si>
  <si>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</si>
  <si>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</si>
  <si>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</si>
  <si>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</si>
  <si>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</si>
  <si>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</si>
  <si>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</si>
  <si>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</si>
  <si>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</si>
  <si>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</si>
  <si>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</si>
  <si>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</si>
  <si>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</si>
  <si>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</si>
  <si>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</si>
  <si>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</si>
  <si>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</si>
  <si>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</si>
  <si>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</si>
  <si>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</si>
  <si>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</si>
  <si>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</si>
  <si>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</si>
  <si>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</si>
  <si>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</si>
  <si>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</si>
  <si>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</si>
  <si>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</si>
  <si>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</si>
  <si>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</si>
  <si>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</si>
  <si>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</si>
  <si>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</si>
  <si>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</si>
  <si>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</si>
  <si>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</si>
  <si>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</si>
  <si>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</si>
  <si>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</si>
  <si>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</si>
  <si>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</si>
  <si>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</si>
  <si>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</si>
  <si>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</si>
  <si>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</si>
  <si>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</si>
  <si>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</si>
  <si>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</si>
  <si>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</si>
  <si>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</si>
  <si>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</si>
  <si>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</si>
  <si>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</si>
  <si>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</si>
  <si>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</si>
  <si>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</si>
  <si>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</si>
  <si>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</si>
  <si>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</si>
  <si>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</si>
  <si>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</si>
  <si>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</si>
  <si>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</si>
  <si>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</si>
  <si>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</si>
  <si>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</si>
  <si>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</si>
  <si>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</si>
  <si>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</si>
  <si>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</si>
  <si>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</si>
  <si>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</si>
  <si>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</si>
  <si>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</si>
  <si>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</si>
  <si>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</si>
  <si>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</si>
  <si>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</si>
  <si>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</si>
  <si>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</si>
  <si>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</si>
  <si>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</si>
  <si>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</si>
  <si>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</si>
  <si>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</si>
  <si>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</si>
  <si>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</si>
  <si>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</si>
  <si>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</si>
  <si>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</si>
  <si>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</si>
  <si>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</si>
  <si>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</si>
  <si>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</si>
  <si>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</si>
  <si>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</si>
  <si>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</si>
  <si>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</si>
  <si>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</si>
  <si>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</si>
  <si>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</si>
  <si>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</si>
  <si>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</si>
  <si>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</si>
  <si>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</si>
  <si>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</si>
  <si>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</si>
  <si>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</si>
  <si>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</si>
  <si>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</si>
  <si>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</si>
  <si>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</si>
  <si>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</si>
  <si>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</si>
  <si>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</si>
  <si>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</si>
  <si>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</si>
  <si>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</si>
  <si>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</si>
  <si>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</si>
  <si>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</si>
  <si>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</si>
  <si>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</si>
  <si>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</si>
  <si>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</si>
  <si>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</si>
  <si>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</si>
  <si>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</si>
  <si>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</si>
  <si>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</si>
  <si>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</si>
  <si>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</si>
  <si>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</si>
  <si>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</si>
  <si>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</si>
  <si>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</si>
  <si>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</si>
  <si>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</si>
  <si>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</si>
  <si>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</si>
  <si>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</si>
  <si>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</si>
  <si>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</si>
  <si>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</si>
  <si>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</si>
  <si>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</si>
  <si>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</si>
  <si>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</si>
  <si>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</si>
  <si>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</si>
  <si>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</si>
  <si>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</si>
  <si>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</si>
  <si>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</si>
  <si>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</si>
  <si>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</si>
  <si>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</si>
  <si>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</si>
  <si>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</si>
  <si>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</si>
  <si>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</si>
  <si>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</si>
  <si>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</si>
  <si>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</si>
  <si>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</si>
  <si>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</si>
  <si>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</si>
  <si>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</si>
  <si>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</si>
  <si>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</si>
  <si>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</si>
  <si>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</si>
  <si>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</si>
  <si>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</si>
  <si>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</si>
  <si>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</si>
  <si>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</si>
  <si>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</si>
  <si>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</si>
  <si>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</si>
  <si>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</si>
  <si>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</si>
  <si>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</si>
  <si>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</si>
  <si>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</si>
  <si>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</si>
  <si>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</si>
  <si>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</si>
  <si>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</si>
  <si>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</si>
  <si>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</si>
  <si>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</si>
  <si>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</si>
  <si>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</si>
  <si>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</si>
  <si>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</si>
  <si>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</si>
  <si>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</si>
  <si>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</si>
  <si>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</si>
  <si>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</si>
  <si>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</si>
  <si>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</si>
  <si>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</si>
  <si>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</si>
  <si>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</si>
  <si>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</si>
  <si>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</si>
  <si>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</si>
  <si>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</si>
  <si>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</si>
  <si>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</si>
  <si>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</si>
  <si>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</si>
  <si>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</si>
  <si>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</si>
  <si>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</si>
  <si>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</si>
  <si>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</si>
  <si>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</si>
  <si>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</si>
  <si>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</si>
  <si>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</si>
  <si>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</si>
  <si>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</si>
  <si>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</si>
  <si>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</si>
  <si>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</si>
  <si>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</si>
  <si>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</si>
  <si>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</si>
  <si>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</si>
  <si>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</si>
  <si>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</si>
  <si>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</si>
  <si>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</si>
  <si>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</si>
  <si>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</si>
  <si>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</si>
  <si>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</si>
  <si>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</si>
  <si>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</si>
  <si>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</si>
  <si>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</si>
  <si>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</si>
  <si>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</si>
  <si>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</si>
  <si>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</si>
  <si>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</si>
  <si>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</si>
  <si>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</si>
  <si>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</si>
  <si>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</si>
  <si>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</si>
  <si>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</si>
  <si>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</si>
  <si>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</si>
  <si>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</si>
  <si>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</si>
  <si>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</si>
  <si>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</si>
  <si>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</si>
  <si>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</si>
  <si>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</si>
  <si>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</si>
  <si>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</si>
  <si>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</si>
  <si>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</si>
  <si>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</si>
  <si>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</si>
  <si>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</si>
  <si>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</si>
  <si>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</si>
  <si>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</si>
  <si>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</si>
  <si>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</si>
  <si>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</si>
  <si>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</si>
  <si>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</si>
  <si>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</si>
  <si>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</si>
  <si>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</si>
  <si>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</si>
  <si>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</si>
  <si>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</si>
  <si>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</si>
  <si>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</si>
  <si>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</si>
  <si>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</si>
  <si>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</si>
  <si>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</si>
  <si>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</si>
  <si>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</si>
  <si>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</si>
  <si>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</si>
  <si>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</si>
  <si>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</si>
  <si>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</si>
  <si>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</si>
  <si>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</si>
  <si>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</si>
  <si>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</si>
  <si>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</si>
  <si>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</si>
  <si>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</si>
  <si>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</si>
  <si>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</si>
  <si>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</si>
  <si>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</si>
  <si>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</si>
  <si>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</si>
  <si>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</si>
  <si>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</si>
  <si>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</si>
  <si>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</si>
  <si>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</si>
  <si>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</si>
  <si>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</si>
  <si>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</si>
  <si>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</si>
  <si>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</si>
  <si>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</si>
  <si>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</si>
  <si>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</si>
  <si>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</si>
  <si>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</si>
  <si>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</si>
  <si>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</si>
  <si>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</si>
  <si>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</si>
  <si>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</si>
  <si>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</si>
  <si>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</si>
  <si>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</si>
  <si>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</si>
  <si>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</si>
  <si>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</si>
  <si>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</si>
  <si>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</si>
  <si>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</si>
  <si>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</si>
  <si>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</si>
  <si>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</si>
  <si>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</si>
  <si>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</si>
  <si>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</si>
  <si>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</si>
  <si>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</si>
  <si>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</si>
  <si>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</si>
  <si>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</si>
  <si>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</si>
  <si>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</si>
  <si>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</si>
  <si>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</si>
  <si>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</si>
  <si>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</si>
  <si>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</si>
  <si>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</si>
  <si>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</si>
  <si>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</si>
  <si>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</si>
  <si>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</si>
  <si>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</si>
  <si>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</si>
  <si>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</si>
  <si>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</si>
  <si>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</si>
  <si>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</si>
  <si>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</si>
  <si>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</si>
  <si>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</si>
  <si>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</si>
  <si>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</si>
  <si>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</si>
  <si>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</si>
  <si>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</si>
  <si>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</si>
  <si>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</si>
  <si>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</si>
  <si>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</si>
  <si>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</si>
  <si>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</si>
  <si>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</si>
  <si>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</si>
  <si>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</si>
  <si>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</si>
  <si>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</si>
  <si>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</si>
  <si>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</si>
  <si>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</si>
  <si>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</si>
  <si>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</si>
  <si>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</si>
  <si>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</si>
  <si>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</si>
  <si>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</si>
  <si>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</si>
  <si>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</si>
  <si>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</si>
  <si>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</si>
  <si>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</si>
  <si>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</si>
  <si>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</si>
  <si>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</si>
  <si>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</si>
  <si>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</si>
  <si>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</si>
  <si>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</si>
  <si>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</si>
  <si>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</si>
  <si>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</si>
  <si>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</si>
  <si>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</si>
  <si>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</si>
  <si>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</si>
  <si>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</si>
  <si>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</si>
  <si>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</si>
  <si>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</si>
  <si>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</si>
  <si>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</si>
  <si>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</si>
  <si>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</si>
  <si>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</si>
  <si>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</si>
  <si>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</si>
  <si>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</si>
  <si>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</si>
  <si>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</si>
  <si>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</si>
  <si>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</si>
  <si>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</si>
  <si>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</si>
  <si>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</si>
  <si>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</si>
  <si>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</si>
  <si>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</si>
  <si>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</si>
  <si>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</si>
  <si>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</si>
  <si>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</si>
  <si>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</si>
  <si>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</si>
  <si>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</si>
  <si>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</si>
  <si>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</si>
  <si>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</si>
  <si>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</si>
  <si>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</si>
  <si>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</si>
  <si>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</si>
  <si>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</si>
  <si>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</si>
  <si>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</si>
  <si>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</si>
  <si>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</si>
  <si>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</si>
  <si>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</si>
  <si>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</si>
  <si>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</si>
  <si>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</si>
  <si>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</si>
  <si>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</si>
  <si>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</si>
  <si>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</si>
  <si>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</si>
  <si>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</si>
  <si>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</si>
  <si>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</si>
  <si>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</si>
  <si>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</si>
  <si>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</si>
  <si>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</si>
  <si>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</si>
  <si>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</si>
  <si>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</si>
  <si>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</si>
  <si>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</si>
  <si>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</si>
  <si>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</si>
  <si>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</si>
  <si>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</si>
  <si>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</si>
  <si>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</si>
  <si>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</si>
  <si>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</si>
  <si>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</si>
  <si>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</si>
  <si>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</si>
  <si>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</si>
  <si>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</si>
  <si>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</si>
  <si>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</si>
  <si>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</si>
  <si>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</si>
  <si>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</si>
  <si>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</si>
  <si>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</si>
  <si>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</si>
  <si>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</si>
  <si>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</si>
  <si>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</si>
  <si>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</si>
  <si>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</si>
  <si>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</si>
  <si>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</si>
  <si>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</si>
  <si>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</si>
  <si>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</si>
  <si>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</si>
  <si>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</si>
  <si>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</si>
  <si>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</si>
  <si>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</si>
  <si>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</si>
  <si>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</si>
  <si>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</si>
  <si>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</si>
  <si>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</si>
  <si>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</si>
  <si>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</si>
  <si>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</si>
  <si>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</si>
  <si>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</si>
  <si>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</si>
  <si>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</si>
  <si>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</si>
  <si>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</si>
  <si>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</si>
  <si>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</si>
  <si>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</si>
  <si>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</si>
  <si>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</si>
  <si>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</si>
  <si>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</si>
  <si>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</si>
  <si>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</si>
  <si>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</si>
  <si>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</si>
  <si>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</si>
  <si>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</si>
  <si>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</si>
  <si>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</si>
  <si>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</si>
  <si>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</si>
  <si>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</si>
  <si>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</si>
  <si>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</si>
  <si>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</si>
  <si>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</si>
  <si>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</si>
  <si>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</si>
  <si>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</si>
  <si>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</si>
  <si>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</si>
  <si>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</si>
  <si>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</si>
  <si>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</si>
  <si>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</si>
  <si>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</si>
  <si>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</si>
  <si>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</si>
  <si>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</si>
  <si>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</si>
  <si>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</si>
  <si>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</si>
  <si>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</si>
  <si>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</si>
  <si>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</si>
  <si>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</si>
  <si>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</si>
  <si>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</si>
  <si>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</si>
  <si>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</si>
  <si>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</si>
  <si>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</si>
  <si>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</si>
  <si>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</si>
  <si>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</si>
  <si>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</si>
  <si>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</si>
  <si>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</si>
  <si>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</si>
  <si>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</si>
  <si>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</si>
  <si>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</si>
  <si>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</si>
  <si>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</si>
  <si>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</si>
  <si>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</si>
  <si>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</si>
  <si>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</si>
  <si>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</si>
  <si>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</si>
  <si>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</si>
  <si>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</si>
  <si>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</si>
  <si>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</si>
  <si>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</si>
  <si>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</si>
  <si>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</si>
  <si>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</si>
  <si>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</si>
  <si>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</si>
  <si>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</si>
  <si>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</si>
  <si>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</si>
  <si>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</si>
  <si>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</si>
  <si>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</si>
  <si>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</si>
  <si>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</si>
  <si>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</si>
  <si>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</si>
  <si>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</si>
  <si>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</si>
  <si>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</si>
  <si>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</si>
  <si>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</si>
  <si>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</si>
  <si>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</si>
  <si>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</si>
  <si>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</si>
  <si>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</si>
  <si>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</si>
  <si>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</si>
  <si>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</si>
  <si>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</si>
  <si>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</si>
  <si>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</si>
  <si>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</si>
  <si>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</si>
  <si>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</si>
  <si>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</si>
  <si>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</si>
  <si>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</si>
  <si>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</si>
  <si>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</si>
  <si>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</si>
  <si>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</si>
  <si>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</si>
  <si>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</si>
  <si>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</si>
  <si>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</si>
  <si>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</si>
  <si>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</si>
  <si>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</si>
  <si>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</si>
  <si>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</si>
  <si>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</si>
  <si>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</si>
  <si>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</si>
  <si>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</si>
  <si>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</si>
  <si>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</si>
  <si>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</si>
  <si>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</si>
  <si>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</si>
  <si>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</si>
  <si>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</si>
  <si>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</si>
  <si>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</si>
  <si>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</si>
  <si>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</si>
  <si>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</si>
  <si>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</si>
  <si>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</si>
  <si>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</si>
  <si>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</si>
  <si>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</si>
  <si>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</si>
  <si>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</si>
  <si>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</si>
  <si>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</si>
  <si>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</si>
  <si>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</si>
  <si>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</si>
  <si>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</si>
  <si>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</si>
  <si>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</si>
  <si>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</si>
  <si>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</si>
  <si>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</si>
  <si>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</si>
  <si>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</si>
  <si>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</si>
  <si>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</si>
  <si>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</si>
  <si>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</si>
  <si>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</si>
  <si>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</si>
  <si>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</si>
  <si>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</si>
  <si>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</si>
  <si>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</si>
  <si>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</si>
  <si>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</si>
  <si>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</si>
  <si>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</si>
  <si>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</si>
  <si>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</si>
  <si>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</si>
  <si>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</si>
  <si>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</si>
  <si>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</si>
  <si>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</si>
  <si>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</si>
  <si>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</si>
  <si>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</si>
  <si>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</si>
  <si>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</si>
  <si>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</si>
  <si>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</si>
  <si>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</si>
  <si>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</si>
  <si>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</si>
  <si>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</si>
  <si>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</si>
  <si>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</si>
  <si>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</si>
  <si>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</si>
  <si>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</si>
  <si>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</si>
  <si>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</si>
  <si>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</si>
  <si>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</si>
  <si>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</si>
  <si>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</si>
  <si>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</si>
  <si>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</si>
  <si>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</si>
  <si>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</si>
  <si>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</si>
  <si>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</si>
  <si>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</si>
  <si>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</si>
  <si>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</si>
  <si>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</si>
  <si>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</si>
  <si>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</si>
  <si>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</si>
  <si>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</si>
  <si>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</si>
  <si>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</si>
  <si>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</si>
  <si>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</si>
  <si>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</si>
  <si>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</si>
  <si>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</si>
  <si>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</si>
  <si>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</si>
  <si>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</si>
  <si>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</si>
  <si>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</si>
  <si>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</si>
  <si>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</si>
  <si>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</si>
  <si>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</si>
  <si>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</si>
  <si>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</si>
  <si>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</si>
  <si>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</si>
  <si>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</si>
  <si>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</si>
  <si>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</si>
  <si>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</si>
  <si>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</si>
  <si>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</si>
  <si>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</si>
  <si>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</si>
  <si>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</si>
  <si>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</si>
  <si>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</si>
  <si>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</si>
  <si>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</si>
  <si>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</si>
  <si>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</si>
  <si>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</si>
  <si>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</si>
  <si>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</si>
  <si>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</si>
  <si>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</si>
  <si>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</si>
  <si>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</si>
  <si>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</si>
  <si>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</si>
  <si>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</si>
  <si>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</si>
  <si>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</si>
  <si>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</si>
  <si>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</si>
  <si>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</si>
  <si>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</si>
  <si>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</si>
  <si>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</si>
  <si>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</si>
  <si>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</si>
  <si>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</si>
  <si>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</si>
  <si>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</si>
  <si>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</si>
  <si>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</si>
  <si>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</si>
  <si>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</si>
  <si>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</si>
  <si>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</si>
  <si>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</si>
  <si>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</si>
  <si>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</si>
  <si>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</si>
  <si>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</si>
  <si>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</si>
  <si>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</si>
  <si>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</si>
  <si>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</si>
  <si>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</si>
  <si>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</si>
  <si>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</si>
  <si>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</si>
  <si>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</si>
  <si>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</si>
  <si>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</si>
  <si>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</si>
  <si>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</si>
  <si>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</si>
  <si>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</si>
  <si>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</si>
  <si>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</si>
  <si>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</si>
  <si>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</si>
  <si>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</si>
  <si>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</si>
  <si>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</si>
  <si>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</si>
  <si>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</si>
  <si>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</si>
  <si>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</si>
  <si>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</si>
  <si>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</si>
  <si>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</si>
  <si>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</si>
  <si>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</si>
  <si>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</si>
  <si>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</si>
  <si>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</si>
  <si>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</si>
  <si>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</si>
  <si>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</si>
  <si>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</si>
  <si>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</si>
  <si>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</si>
  <si>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</si>
  <si>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</si>
  <si>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</si>
  <si>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</si>
  <si>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</si>
  <si>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</si>
  <si>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</si>
  <si>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</si>
  <si>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</si>
  <si>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</si>
  <si>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</si>
  <si>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</si>
  <si>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</si>
  <si>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</si>
  <si>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</si>
  <si>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</si>
  <si>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</si>
  <si>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</si>
  <si>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</si>
  <si>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</si>
  <si>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</si>
  <si>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</si>
  <si>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</si>
  <si>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</si>
  <si>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</si>
  <si>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</si>
  <si>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</si>
  <si>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</si>
  <si>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</si>
  <si>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</si>
  <si>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</si>
  <si>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</si>
  <si>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</si>
  <si>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</si>
  <si>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</si>
  <si>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</si>
  <si>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</si>
  <si>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</si>
  <si>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</si>
  <si>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</si>
  <si>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</si>
  <si>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</si>
  <si>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</si>
  <si>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</si>
  <si>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</si>
  <si>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</si>
  <si>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</si>
  <si>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</si>
  <si>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</si>
  <si>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</si>
  <si>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</si>
  <si>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</si>
  <si>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</si>
  <si>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</si>
  <si>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</si>
  <si>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</si>
  <si>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</si>
  <si>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</si>
  <si>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</si>
  <si>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</si>
  <si>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</si>
  <si>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</si>
  <si>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</si>
  <si>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</si>
  <si>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</si>
  <si>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</si>
  <si>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</si>
  <si>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</si>
  <si>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</si>
  <si>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</si>
  <si>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</si>
  <si>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</si>
  <si>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</si>
  <si>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</si>
  <si>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</si>
  <si>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</si>
  <si>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</si>
  <si>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</si>
  <si>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</si>
  <si>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</si>
  <si>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</si>
  <si>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</si>
  <si>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</si>
  <si>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</si>
  <si>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</si>
  <si>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</si>
  <si>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</si>
  <si>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</si>
  <si>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</si>
  <si>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</si>
  <si>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</si>
  <si>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</si>
  <si>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</si>
  <si>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</si>
  <si>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</si>
  <si>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</si>
  <si>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</si>
  <si>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</si>
  <si>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</si>
  <si>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</si>
  <si>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</si>
  <si>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</si>
  <si>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</si>
  <si>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</si>
  <si>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</si>
  <si>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</si>
  <si>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</si>
  <si>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</si>
  <si>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</si>
  <si>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</si>
  <si>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</si>
  <si>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</si>
  <si>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</si>
  <si>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</si>
  <si>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</si>
  <si>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</si>
  <si>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</si>
  <si>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</si>
  <si>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</si>
  <si>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</si>
  <si>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</si>
  <si>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</si>
  <si>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</si>
  <si>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</si>
  <si>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</si>
  <si>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</si>
  <si>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</si>
  <si>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</si>
  <si>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</si>
  <si>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</si>
  <si>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</si>
  <si>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</si>
  <si>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</si>
  <si>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</si>
  <si>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</si>
  <si>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</si>
  <si>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</si>
  <si>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</si>
  <si>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</si>
  <si>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</si>
  <si>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</si>
  <si>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</si>
  <si>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</si>
  <si>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</si>
  <si>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</si>
  <si>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</si>
  <si>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</si>
  <si>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</si>
  <si>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</si>
  <si>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</si>
  <si>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</si>
  <si>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</si>
  <si>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</si>
  <si>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</si>
  <si>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</si>
  <si>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</si>
  <si>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</si>
  <si>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</si>
  <si>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</si>
  <si>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</si>
  <si>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</si>
  <si>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</si>
  <si>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</si>
  <si>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</si>
  <si>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</si>
  <si>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</si>
  <si>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</si>
  <si>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</si>
  <si>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</si>
  <si>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</si>
  <si>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</si>
  <si>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</si>
  <si>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</si>
  <si>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</si>
  <si>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</si>
  <si>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</si>
  <si>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</si>
  <si>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</si>
  <si>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</si>
  <si>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</si>
  <si>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</si>
  <si>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</si>
  <si>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</si>
  <si>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</si>
  <si>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</si>
  <si>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</si>
  <si>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</si>
  <si>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</si>
  <si>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</si>
  <si>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</si>
  <si>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</si>
  <si>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</si>
  <si>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</si>
  <si>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</si>
  <si>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</si>
  <si>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</si>
  <si>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</si>
  <si>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</si>
  <si>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</si>
  <si>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</si>
  <si>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</si>
  <si>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</si>
  <si>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</si>
  <si>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</si>
  <si>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</si>
  <si>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</si>
  <si>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</si>
  <si>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</si>
  <si>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</si>
  <si>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</si>
  <si>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</si>
  <si>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</si>
  <si>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</si>
  <si>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</si>
  <si>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</si>
  <si>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</si>
  <si>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</si>
  <si>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</si>
  <si>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</si>
  <si>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</si>
  <si>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</si>
  <si>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</si>
  <si>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</si>
  <si>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</si>
  <si>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</si>
  <si>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</si>
  <si>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</si>
  <si>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</si>
  <si>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</si>
  <si>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</si>
  <si>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</si>
  <si>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</si>
  <si>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</si>
  <si>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</si>
  <si>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</si>
  <si>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</si>
  <si>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</si>
  <si>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</si>
  <si>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</si>
  <si>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</si>
  <si>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</si>
  <si>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</si>
  <si>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</si>
  <si>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</si>
  <si>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</si>
  <si>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</si>
  <si>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</si>
  <si>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</si>
  <si>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</si>
  <si>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</si>
  <si>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</si>
  <si>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</si>
  <si>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</si>
  <si>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</si>
  <si>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</si>
  <si>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</si>
  <si>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</si>
  <si>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</si>
  <si>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</si>
  <si>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</si>
  <si>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</si>
  <si>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</si>
  <si>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</si>
  <si>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</si>
  <si>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</si>
  <si>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</si>
  <si>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</si>
  <si>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</si>
  <si>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</si>
  <si>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</si>
  <si>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</si>
  <si>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</si>
  <si>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</si>
  <si>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</si>
  <si>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</si>
  <si>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</si>
  <si>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</si>
  <si>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</si>
  <si>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</si>
  <si>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</si>
  <si>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</si>
  <si>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</si>
  <si>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</si>
  <si>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</si>
  <si>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</si>
  <si>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</si>
  <si>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</si>
  <si>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</si>
  <si>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</si>
  <si>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</si>
  <si>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</si>
  <si>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</si>
  <si>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</si>
  <si>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</si>
  <si>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</si>
  <si>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</si>
  <si>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</si>
  <si>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</si>
  <si>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</si>
  <si>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</si>
  <si>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</si>
  <si>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</si>
  <si>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</si>
  <si>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</si>
  <si>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</si>
  <si>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</si>
  <si>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</si>
  <si>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</si>
  <si>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</si>
  <si>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</si>
  <si>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</si>
  <si>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</si>
  <si>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</si>
  <si>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</si>
  <si>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</si>
  <si>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</si>
  <si>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</si>
  <si>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</si>
  <si>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</si>
  <si>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</si>
  <si>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</si>
  <si>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</si>
  <si>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</si>
  <si>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</si>
  <si>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</si>
  <si>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</si>
  <si>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</si>
  <si>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</si>
  <si>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</si>
  <si>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</si>
  <si>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</si>
  <si>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</si>
  <si>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</si>
  <si>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</si>
  <si>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</si>
  <si>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</si>
  <si>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</si>
  <si>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</si>
  <si>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</si>
  <si>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</si>
  <si>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</si>
  <si>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</si>
  <si>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</si>
  <si>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</si>
  <si>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</si>
  <si>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</si>
  <si>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</si>
  <si>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</si>
  <si>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</si>
  <si>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</si>
  <si>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</si>
  <si>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</si>
  <si>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</si>
  <si>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</si>
  <si>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</si>
  <si>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</si>
  <si>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</si>
  <si>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</si>
  <si>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</si>
  <si>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</si>
  <si>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</si>
  <si>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</si>
  <si>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</si>
  <si>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</si>
  <si>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</si>
  <si>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</si>
  <si>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</si>
  <si>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</si>
  <si>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</si>
  <si>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</si>
  <si>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</si>
  <si>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</si>
  <si>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</si>
  <si>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</si>
  <si>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</si>
  <si>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</si>
  <si>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</si>
  <si>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</si>
  <si>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</si>
  <si>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</si>
  <si>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</si>
  <si>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</si>
  <si>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</si>
  <si>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</si>
  <si>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</si>
  <si>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</si>
  <si>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</si>
  <si>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</si>
  <si>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</si>
  <si>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</si>
  <si>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</si>
  <si>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</si>
  <si>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</si>
  <si>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</si>
  <si>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</si>
  <si>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</si>
  <si>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</si>
  <si>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</si>
  <si>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</si>
  <si>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</si>
  <si>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</si>
  <si>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</si>
  <si>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</si>
  <si>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</si>
  <si>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</si>
  <si>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</si>
  <si>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</si>
  <si>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</si>
  <si>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</si>
  <si>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</si>
  <si>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</si>
  <si>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</si>
  <si>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</si>
  <si>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</si>
  <si>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</si>
  <si>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</si>
  <si>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</si>
  <si>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</si>
  <si>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</si>
  <si>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</si>
  <si>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</si>
  <si>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</si>
  <si>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</si>
  <si>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</si>
  <si>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</si>
  <si>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</si>
  <si>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</si>
  <si>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</si>
  <si>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</si>
  <si>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</si>
  <si>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</si>
  <si>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</si>
  <si>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</si>
  <si>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</si>
  <si>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</si>
  <si>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</si>
  <si>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</si>
  <si>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</si>
  <si>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</si>
  <si>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</si>
  <si>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</si>
  <si>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</si>
  <si>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</si>
  <si>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</si>
  <si>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</si>
  <si>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</si>
  <si>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</si>
  <si>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</si>
  <si>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</si>
  <si>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</si>
  <si>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</si>
  <si>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</si>
  <si>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</si>
  <si>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</si>
  <si>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</si>
  <si>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</si>
  <si>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</si>
  <si>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</si>
  <si>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</si>
  <si>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</si>
  <si>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</si>
  <si>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</si>
  <si>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</si>
  <si>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</si>
  <si>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</si>
  <si>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</si>
  <si>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</si>
  <si>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</si>
  <si>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</si>
  <si>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</si>
  <si>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</si>
  <si>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</si>
  <si>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</si>
  <si>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</si>
  <si>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</si>
  <si>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</si>
  <si>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</si>
  <si>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</si>
  <si>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</si>
  <si>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</si>
  <si>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</si>
  <si>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</si>
  <si>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</si>
  <si>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</si>
  <si>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</si>
  <si>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</si>
  <si>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</si>
  <si>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</si>
  <si>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</si>
  <si>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</si>
  <si>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</si>
  <si>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</si>
  <si>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</si>
  <si>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</si>
  <si>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</si>
  <si>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</si>
  <si>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</si>
  <si>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</si>
  <si>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</si>
  <si>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</si>
  <si>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</si>
  <si>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</si>
  <si>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</si>
  <si>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</si>
  <si>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</si>
  <si>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</si>
  <si>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</si>
  <si>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</si>
  <si>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</si>
  <si>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</si>
  <si>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</si>
  <si>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</si>
  <si>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</si>
  <si>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</si>
  <si>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</si>
  <si>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</si>
  <si>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</si>
  <si>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</si>
  <si>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</si>
  <si>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</si>
  <si>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</si>
  <si>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</si>
  <si>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</si>
  <si>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</si>
  <si>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</si>
  <si>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</si>
  <si>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</si>
  <si>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</si>
  <si>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</si>
  <si>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</si>
  <si>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</si>
  <si>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</si>
  <si>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</si>
  <si>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</si>
  <si>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</si>
  <si>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</si>
  <si>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</si>
  <si>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</si>
  <si>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</si>
  <si>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</si>
  <si>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</si>
  <si>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</si>
  <si>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</si>
  <si>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</si>
  <si>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</si>
  <si>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</si>
  <si>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</si>
  <si>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</si>
  <si>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</si>
  <si>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</si>
  <si>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</si>
  <si>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</si>
  <si>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</si>
  <si>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</si>
  <si>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</si>
  <si>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</si>
  <si>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</si>
  <si>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</si>
  <si>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</si>
  <si>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</si>
  <si>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</si>
  <si>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</si>
  <si>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</si>
  <si>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</si>
  <si>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</si>
  <si>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</si>
  <si>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</si>
  <si>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</si>
  <si>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</si>
  <si>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</si>
  <si>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</si>
  <si>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</si>
  <si>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</si>
  <si>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</si>
  <si>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</si>
  <si>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</si>
  <si>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</si>
  <si>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</si>
  <si>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</si>
  <si>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</si>
  <si>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</si>
  <si>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</si>
  <si>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</si>
  <si>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</si>
  <si>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</si>
  <si>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</si>
  <si>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</si>
  <si>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</si>
  <si>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</si>
  <si>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</si>
  <si>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</si>
  <si>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</si>
  <si>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</si>
  <si>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</si>
  <si>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</si>
  <si>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</si>
  <si>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</si>
  <si>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</si>
  <si>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</si>
  <si>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</si>
  <si>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</si>
  <si>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</si>
  <si>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</si>
  <si>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</si>
  <si>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</si>
  <si>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</si>
  <si>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</si>
  <si>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</si>
  <si>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</si>
  <si>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</si>
  <si>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</si>
  <si>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</si>
  <si>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</si>
  <si>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</si>
  <si>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</si>
  <si>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</si>
  <si>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</si>
  <si>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</si>
  <si>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</si>
  <si>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</si>
  <si>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</si>
  <si>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</si>
  <si>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</si>
  <si>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</si>
  <si>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</si>
  <si>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</si>
  <si>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</si>
  <si>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</si>
  <si>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</si>
  <si>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</si>
  <si>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</si>
  <si>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</si>
  <si>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</si>
  <si>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</si>
  <si>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</si>
  <si>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</si>
  <si>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</si>
  <si>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</si>
  <si>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</si>
  <si>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</si>
  <si>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</si>
  <si>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</si>
  <si>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</si>
  <si>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</si>
  <si>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</si>
  <si>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</si>
  <si>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</si>
  <si>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</si>
  <si>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</si>
  <si>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</si>
  <si>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</si>
  <si>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</si>
  <si>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</si>
  <si>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</si>
  <si>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</si>
  <si>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</si>
  <si>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</si>
  <si>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</si>
  <si>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</si>
  <si>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</si>
  <si>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</si>
  <si>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</si>
  <si>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</si>
  <si>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</si>
  <si>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</si>
  <si>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</si>
  <si>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</si>
  <si>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</si>
  <si>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</si>
  <si>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</si>
  <si>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</si>
  <si>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</si>
  <si>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</si>
  <si>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</si>
  <si>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</si>
  <si>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</si>
  <si>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</si>
  <si>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</si>
  <si>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</si>
  <si>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</si>
  <si>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</si>
  <si>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</si>
  <si>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</si>
  <si>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</si>
  <si>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</si>
  <si>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</si>
  <si>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</si>
  <si>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</si>
  <si>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</si>
  <si>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</si>
  <si>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</si>
  <si>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</si>
  <si>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</si>
  <si>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</si>
  <si>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</si>
  <si>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</si>
  <si>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</si>
  <si>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</si>
  <si>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</si>
  <si>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</si>
  <si>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</si>
  <si>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</si>
  <si>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</si>
  <si>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</si>
  <si>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</si>
  <si>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</si>
  <si>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</si>
  <si>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</si>
  <si>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</si>
  <si>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</si>
  <si>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</si>
  <si>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</si>
  <si>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</si>
  <si>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</si>
  <si>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</si>
  <si>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</si>
  <si>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</si>
  <si>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</si>
  <si>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</si>
  <si>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</si>
  <si>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</si>
  <si>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</si>
  <si>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</si>
  <si>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</si>
  <si>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</si>
  <si>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</si>
  <si>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</si>
  <si>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</si>
  <si>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</si>
  <si>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</si>
  <si>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</si>
  <si>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</si>
  <si>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</si>
  <si>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</si>
  <si>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</si>
  <si>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</si>
  <si>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</si>
  <si>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</si>
  <si>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</si>
  <si>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</si>
  <si>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</si>
  <si>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</si>
  <si>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</si>
  <si>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</si>
  <si>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</si>
  <si>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</si>
  <si>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</si>
  <si>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</si>
  <si>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</si>
  <si>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</si>
  <si>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</si>
  <si>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</si>
  <si>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</si>
  <si>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</si>
  <si>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</si>
  <si>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</si>
  <si>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</si>
  <si>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</si>
  <si>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</si>
  <si>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</si>
  <si>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</si>
  <si>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</si>
  <si>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</si>
  <si>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</si>
  <si>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</si>
  <si>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</si>
  <si>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</si>
  <si>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</si>
  <si>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</si>
  <si>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</si>
  <si>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</si>
  <si>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</si>
  <si>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</si>
  <si>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</si>
  <si>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</si>
  <si>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</si>
  <si>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</si>
  <si>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</si>
  <si>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</si>
  <si>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</si>
  <si>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</si>
  <si>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</si>
  <si>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</si>
  <si>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</si>
  <si>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</si>
  <si>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</si>
  <si>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</si>
  <si>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</si>
  <si>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</si>
  <si>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</si>
  <si>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</si>
  <si>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</si>
  <si>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</si>
  <si>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</si>
  <si>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</si>
  <si>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</si>
  <si>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</si>
  <si>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</si>
  <si>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</si>
  <si>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</si>
  <si>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</si>
  <si>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</si>
  <si>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</si>
  <si>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</si>
  <si>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</si>
  <si>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</si>
  <si>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</si>
  <si>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</si>
  <si>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</si>
  <si>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</si>
  <si>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</si>
  <si>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</si>
  <si>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</si>
  <si>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</si>
  <si>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</si>
  <si>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</si>
  <si>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</si>
  <si>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</si>
  <si>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</si>
  <si>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</si>
  <si>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</si>
  <si>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</si>
  <si>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</si>
  <si>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</si>
  <si>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</si>
  <si>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</si>
  <si>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</si>
  <si>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</si>
  <si>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</si>
  <si>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</si>
  <si>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</si>
  <si>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</si>
  <si>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</si>
  <si>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</si>
  <si>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</si>
  <si>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</si>
  <si>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</si>
  <si>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</si>
  <si>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</si>
  <si>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</si>
  <si>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</si>
  <si>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</si>
  <si>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</si>
  <si>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</si>
  <si>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</si>
  <si>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</si>
  <si>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</si>
  <si>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</si>
  <si>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</si>
  <si>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</si>
  <si>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</si>
  <si>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</si>
  <si>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</si>
  <si>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</si>
  <si>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</si>
  <si>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</si>
  <si>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</si>
  <si>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</si>
  <si>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</si>
  <si>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</si>
  <si>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</si>
  <si>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</si>
  <si>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</si>
  <si>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</si>
  <si>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</si>
  <si>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</si>
  <si>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</si>
  <si>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</si>
  <si>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</si>
  <si>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</si>
  <si>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</si>
  <si>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</si>
  <si>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</si>
  <si>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</si>
  <si>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</si>
  <si>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</si>
  <si>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</si>
  <si>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</si>
  <si>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</si>
  <si>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</si>
  <si>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</si>
  <si>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</si>
  <si>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</si>
  <si>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</si>
  <si>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</si>
  <si>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</si>
  <si>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</si>
  <si>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</si>
  <si>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</si>
  <si>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</si>
  <si>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</si>
  <si>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</si>
  <si>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</si>
  <si>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</si>
  <si>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</si>
  <si>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</si>
  <si>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</si>
  <si>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</si>
  <si>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</si>
  <si>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</si>
  <si>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</si>
  <si>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</si>
  <si>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</si>
  <si>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</si>
  <si>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</si>
  <si>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</si>
  <si>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</si>
  <si>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</si>
  <si>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</si>
  <si>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</si>
  <si>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</si>
  <si>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</si>
  <si>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</si>
  <si>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</si>
  <si>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</si>
  <si>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</si>
  <si>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</si>
  <si>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</si>
  <si>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</si>
  <si>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</si>
  <si>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</si>
  <si>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</si>
  <si>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</si>
  <si>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</si>
  <si>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</si>
  <si>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</si>
  <si>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</si>
  <si>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</si>
  <si>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</si>
  <si>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</si>
  <si>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</si>
  <si>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</si>
  <si>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</si>
  <si>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</si>
  <si>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</si>
  <si>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</si>
  <si>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</si>
  <si>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</si>
  <si>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</si>
  <si>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</si>
  <si>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</si>
  <si>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</si>
  <si>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</si>
  <si>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</si>
  <si>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</si>
  <si>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</si>
  <si>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</si>
  <si>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</si>
  <si>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</si>
  <si>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</si>
  <si>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</si>
  <si>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</si>
  <si>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</si>
  <si>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</si>
  <si>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</si>
  <si>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</si>
  <si>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</si>
  <si>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</si>
  <si>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</si>
  <si>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</si>
  <si>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</si>
  <si>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</si>
  <si>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</si>
  <si>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</si>
  <si>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</si>
  <si>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</si>
  <si>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</si>
  <si>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</si>
  <si>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</si>
  <si>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</si>
  <si>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</si>
  <si>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</si>
  <si>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</si>
  <si>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</si>
  <si>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</si>
  <si>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</si>
  <si>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</si>
  <si>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</si>
  <si>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</si>
  <si>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</si>
  <si>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</si>
  <si>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</si>
  <si>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</si>
  <si>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</si>
  <si>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</si>
  <si>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</si>
  <si>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</si>
  <si>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</si>
  <si>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</si>
  <si>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</si>
  <si>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</si>
  <si>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</si>
  <si>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</si>
  <si>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</si>
  <si>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</si>
  <si>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</si>
  <si>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</si>
  <si>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</si>
  <si>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</si>
  <si>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</si>
  <si>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</si>
  <si>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</si>
  <si>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</si>
  <si>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</si>
  <si>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</si>
  <si>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</si>
  <si>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</si>
  <si>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</si>
  <si>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</si>
  <si>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</si>
  <si>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</si>
  <si>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</si>
  <si>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</si>
  <si>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</si>
  <si>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</si>
  <si>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</si>
  <si>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</si>
  <si>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</si>
  <si>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</si>
  <si>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</si>
  <si>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</si>
  <si>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</si>
  <si>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</si>
  <si>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</si>
  <si>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</si>
  <si>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</si>
  <si>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</si>
  <si>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</si>
  <si>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</si>
  <si>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</si>
  <si>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</si>
  <si>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</si>
  <si>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</si>
  <si>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</si>
  <si>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</si>
  <si>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</si>
  <si>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</si>
  <si>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</si>
  <si>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</si>
  <si>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</si>
  <si>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</si>
  <si>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</si>
  <si>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</si>
  <si>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</si>
  <si>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</si>
  <si>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</si>
  <si>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</si>
  <si>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</si>
  <si>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</si>
  <si>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</si>
  <si>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</si>
  <si>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</si>
  <si>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</si>
  <si>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</si>
  <si>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</si>
  <si>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</si>
  <si>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</si>
  <si>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</si>
  <si>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</si>
  <si>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</si>
  <si>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</si>
  <si>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</si>
  <si>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</si>
  <si>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</si>
  <si>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</si>
  <si>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</si>
  <si>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</si>
  <si>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</si>
  <si>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</si>
  <si>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</si>
  <si>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</si>
  <si>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</si>
  <si>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</si>
  <si>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</si>
  <si>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</si>
  <si>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</si>
  <si>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</si>
  <si>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</si>
  <si>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</si>
  <si>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</si>
  <si>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</si>
  <si>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</si>
  <si>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</si>
  <si>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</si>
  <si>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</si>
  <si>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</si>
  <si>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</si>
  <si>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</si>
  <si>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</si>
  <si>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</si>
  <si>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</si>
  <si>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</si>
  <si>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</si>
  <si>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</si>
  <si>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</si>
  <si>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</si>
  <si>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</si>
  <si>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</si>
  <si>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</si>
  <si>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</si>
  <si>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</si>
  <si>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</si>
  <si>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</si>
  <si>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</si>
  <si>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</si>
  <si>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</si>
  <si>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</si>
  <si>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</si>
  <si>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</si>
  <si>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</si>
  <si>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</si>
  <si>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</si>
  <si>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</si>
  <si>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</si>
  <si>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</si>
  <si>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</si>
  <si>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</si>
  <si>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</si>
  <si>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</si>
  <si>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</si>
  <si>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</si>
  <si>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</si>
  <si>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</si>
  <si>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</si>
  <si>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</si>
  <si>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</si>
  <si>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</si>
  <si>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</si>
  <si>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</si>
  <si>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</si>
  <si>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</si>
  <si>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</si>
  <si>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</si>
  <si>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</si>
  <si>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</si>
  <si>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</si>
  <si>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</si>
  <si>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</si>
  <si>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</si>
  <si>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</si>
  <si>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</si>
  <si>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</si>
  <si>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</si>
  <si>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</si>
  <si>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</si>
  <si>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</si>
  <si>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</si>
  <si>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</si>
  <si>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</si>
  <si>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</si>
  <si>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</si>
  <si>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</si>
  <si>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</si>
  <si>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</si>
  <si>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</si>
  <si>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</si>
  <si>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</si>
  <si>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</si>
  <si>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</si>
  <si>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</si>
  <si>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</si>
  <si>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</si>
  <si>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</si>
  <si>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</si>
  <si>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</si>
  <si>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</si>
  <si>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</si>
  <si>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</si>
  <si>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</si>
  <si>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</si>
  <si>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</si>
  <si>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</si>
  <si>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</si>
  <si>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</si>
  <si>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</si>
  <si>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</si>
  <si>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</si>
  <si>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</si>
  <si>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</si>
  <si>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</si>
  <si>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</si>
  <si>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</si>
  <si>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</si>
  <si>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</si>
  <si>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</si>
  <si>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</si>
  <si>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</si>
  <si>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</si>
  <si>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</si>
  <si>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</si>
  <si>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</si>
  <si>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</si>
  <si>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</si>
  <si>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</si>
  <si>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</si>
  <si>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</si>
  <si>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</si>
  <si>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</si>
  <si>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</si>
  <si>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</si>
  <si>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</si>
  <si>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</si>
  <si>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</si>
  <si>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</si>
  <si>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</si>
  <si>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</si>
  <si>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</si>
  <si>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</si>
  <si>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</si>
  <si>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</si>
  <si>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</si>
  <si>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</si>
  <si>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</si>
  <si>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</si>
  <si>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</si>
  <si>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</si>
  <si>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</si>
  <si>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</si>
  <si>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</si>
  <si>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</si>
  <si>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</si>
  <si>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</si>
  <si>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</si>
  <si>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</si>
  <si>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</si>
  <si>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</si>
  <si>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</si>
  <si>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</si>
  <si>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</si>
  <si>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</si>
  <si>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</si>
  <si>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</si>
  <si>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</si>
  <si>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</si>
  <si>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</si>
  <si>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</si>
  <si>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</si>
  <si>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</si>
  <si>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</si>
  <si>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</si>
  <si>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</si>
  <si>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</si>
  <si>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</si>
  <si>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</si>
  <si>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</si>
  <si>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</si>
  <si>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</si>
  <si>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</si>
  <si>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</si>
  <si>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</si>
  <si>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</si>
  <si>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</si>
  <si>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</si>
  <si>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</si>
  <si>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</si>
  <si>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</si>
  <si>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</si>
  <si>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</si>
  <si>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</si>
  <si>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</si>
  <si>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</si>
  <si>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</si>
  <si>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</si>
  <si>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</si>
  <si>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</si>
  <si>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</si>
  <si>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</si>
  <si>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</si>
  <si>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</si>
  <si>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</si>
  <si>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</si>
  <si>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</si>
  <si>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</si>
  <si>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</si>
  <si>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</si>
  <si>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</si>
  <si>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</si>
  <si>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</si>
  <si>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</si>
  <si>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</si>
  <si>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</si>
  <si>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</si>
  <si>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</si>
  <si>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</si>
  <si>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</si>
  <si>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</si>
  <si>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</si>
  <si>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</si>
  <si>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</si>
  <si>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</si>
  <si>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</si>
  <si>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</si>
  <si>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</si>
  <si>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</si>
  <si>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</si>
  <si>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</si>
  <si>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</si>
  <si>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</si>
  <si>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</si>
  <si>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</si>
  <si>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</si>
  <si>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</si>
  <si>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</si>
  <si>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</si>
  <si>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</si>
  <si>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</si>
  <si>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</si>
  <si>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</si>
  <si>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</si>
  <si>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</si>
  <si>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</si>
  <si>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</si>
  <si>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</si>
  <si>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</si>
  <si>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</si>
  <si>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</si>
  <si>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</si>
  <si>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</si>
  <si>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</si>
  <si>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</si>
  <si>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</si>
  <si>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</si>
  <si>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</si>
  <si>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</si>
  <si>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</si>
  <si>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</si>
  <si>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</si>
  <si>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</si>
  <si>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</si>
  <si>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</si>
  <si>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</si>
  <si>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</si>
  <si>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</si>
  <si>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</si>
  <si>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</si>
  <si>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</si>
  <si>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</si>
  <si>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</si>
  <si>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</si>
  <si>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</si>
  <si>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</si>
  <si>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</si>
  <si>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</si>
  <si>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</si>
  <si>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</si>
  <si>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</si>
  <si>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</si>
  <si>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</si>
  <si>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</si>
  <si>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</si>
  <si>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</si>
  <si>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</si>
  <si>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</si>
  <si>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</si>
  <si>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</si>
  <si>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</si>
  <si>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</si>
  <si>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</si>
  <si>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</si>
  <si>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</si>
  <si>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</si>
  <si>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</si>
  <si>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</si>
  <si>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</si>
  <si>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</si>
  <si>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</si>
  <si>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</si>
  <si>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</si>
  <si>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</si>
  <si>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</si>
  <si>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</si>
  <si>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</si>
  <si>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</si>
  <si>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</si>
  <si>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</si>
  <si>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</si>
  <si>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</si>
  <si>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</si>
  <si>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</si>
  <si>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</si>
  <si>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</si>
  <si>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</si>
  <si>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</si>
  <si>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</si>
  <si>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</si>
  <si>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</si>
  <si>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</si>
  <si>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</si>
  <si>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</si>
  <si>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</si>
  <si>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</si>
  <si>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</si>
  <si>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</si>
  <si>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</si>
  <si>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</si>
  <si>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</si>
  <si>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</si>
  <si>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</si>
  <si>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</si>
  <si>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</si>
  <si>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</si>
  <si>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</si>
  <si>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</si>
  <si>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</si>
  <si>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</si>
  <si>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</si>
  <si>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</si>
  <si>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</si>
  <si>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</si>
  <si>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</si>
  <si>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</si>
  <si>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</si>
  <si>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</si>
  <si>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</si>
  <si>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</si>
  <si>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</si>
  <si>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</si>
  <si>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</si>
  <si>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</si>
  <si>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</si>
  <si>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</si>
  <si>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</si>
  <si>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</si>
  <si>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</si>
  <si>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</si>
  <si>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</si>
  <si>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</si>
  <si>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</si>
  <si>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</si>
  <si>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</si>
  <si>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</si>
  <si>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</si>
  <si>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</si>
  <si>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</si>
  <si>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</si>
  <si>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</si>
  <si>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</si>
  <si>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</si>
  <si>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</si>
  <si>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</si>
  <si>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</si>
  <si>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</si>
  <si>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</si>
  <si>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</si>
  <si>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</si>
  <si>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</si>
  <si>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</si>
  <si>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</si>
  <si>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</si>
  <si>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</si>
  <si>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</si>
  <si>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</si>
  <si>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</si>
  <si>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</si>
  <si>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</si>
  <si>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</si>
  <si>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</si>
  <si>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</si>
  <si>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</si>
  <si>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</si>
  <si>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</si>
  <si>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</si>
  <si>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</si>
  <si>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</si>
  <si>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</si>
  <si>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</si>
  <si>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</si>
  <si>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</si>
  <si>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</si>
  <si>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</si>
  <si>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</si>
  <si>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</si>
  <si>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</si>
  <si>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</si>
  <si>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</si>
  <si>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</si>
  <si>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</si>
  <si>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</si>
  <si>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</si>
  <si>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</si>
  <si>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</si>
  <si>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</si>
  <si>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</si>
  <si>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</si>
  <si>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</si>
  <si>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</si>
  <si>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</si>
  <si>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</si>
  <si>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</si>
  <si>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</si>
  <si>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</si>
  <si>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</si>
  <si>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</si>
  <si>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</si>
  <si>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</si>
  <si>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</si>
  <si>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</si>
  <si>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</si>
  <si>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</si>
  <si>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</si>
  <si>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</si>
  <si>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</si>
  <si>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</si>
  <si>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</si>
  <si>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</si>
  <si>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</si>
  <si>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</si>
  <si>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</si>
  <si>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</si>
  <si>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</si>
  <si>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</si>
  <si>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</si>
  <si>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</si>
  <si>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</si>
  <si>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</si>
  <si>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</si>
  <si>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</si>
  <si>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</si>
  <si>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</si>
  <si>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</si>
  <si>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</si>
  <si>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</si>
  <si>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</si>
  <si>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</si>
  <si>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</si>
  <si>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</si>
  <si>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</si>
  <si>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</si>
  <si>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</si>
  <si>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</si>
  <si>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</si>
  <si>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</si>
  <si>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</si>
  <si>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</si>
  <si>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</si>
  <si>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</si>
  <si>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</si>
  <si>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</si>
  <si>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</si>
  <si>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</si>
  <si>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</si>
  <si>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</si>
  <si>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</si>
  <si>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</si>
  <si>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</si>
  <si>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</si>
  <si>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</si>
  <si>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</si>
  <si>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</si>
  <si>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</si>
  <si>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</si>
  <si>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</si>
  <si>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</si>
  <si>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</si>
  <si>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</si>
  <si>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</si>
  <si>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</si>
  <si>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</si>
  <si>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</si>
  <si>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</si>
  <si>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</si>
  <si>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</si>
  <si>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</si>
  <si>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</si>
  <si>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</si>
  <si>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</si>
  <si>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</si>
  <si>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</si>
  <si>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</si>
  <si>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</si>
  <si>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</si>
  <si>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</si>
  <si>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</si>
  <si>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</si>
  <si>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</si>
  <si>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</si>
  <si>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</si>
  <si>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</si>
  <si>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</si>
  <si>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</si>
  <si>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</si>
  <si>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</si>
  <si>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</si>
  <si>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</si>
  <si>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</si>
  <si>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</si>
  <si>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</si>
  <si>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</si>
  <si>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</si>
  <si>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</si>
  <si>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</si>
  <si>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</si>
  <si>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</si>
  <si>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</si>
  <si>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</si>
  <si>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</si>
  <si>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</si>
  <si>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</si>
  <si>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</si>
  <si>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</si>
  <si>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</si>
  <si>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</si>
  <si>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</si>
  <si>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</si>
  <si>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</si>
  <si>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</si>
  <si>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</si>
  <si>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</si>
  <si>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</si>
  <si>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</si>
  <si>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</si>
  <si>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</si>
  <si>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</si>
  <si>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</si>
  <si>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</si>
  <si>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</si>
  <si>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</si>
  <si>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</si>
  <si>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</si>
  <si>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</si>
  <si>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</si>
  <si>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</si>
  <si>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</si>
  <si>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</si>
  <si>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</si>
  <si>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</si>
  <si>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</si>
  <si>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</si>
  <si>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</si>
  <si>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</si>
  <si>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</si>
  <si>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</si>
  <si>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</si>
  <si>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</si>
  <si>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</si>
  <si>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</si>
  <si>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</si>
  <si>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</si>
  <si>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</si>
  <si>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</si>
  <si>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</si>
  <si>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</si>
  <si>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</si>
  <si>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</si>
  <si>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</si>
  <si>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</si>
  <si>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</si>
  <si>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</si>
  <si>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</si>
  <si>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</si>
  <si>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</si>
  <si>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</si>
  <si>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</si>
  <si>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</si>
  <si>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</si>
  <si>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</si>
  <si>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</si>
  <si>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</si>
  <si>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</si>
  <si>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</si>
  <si>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</si>
  <si>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</si>
  <si>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</si>
  <si>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</si>
  <si>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</si>
  <si>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</si>
  <si>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</si>
  <si>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</si>
  <si>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</si>
  <si>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</si>
  <si>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</si>
  <si>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</si>
  <si>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</si>
  <si>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</si>
  <si>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</si>
  <si>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</si>
  <si>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</si>
  <si>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</si>
  <si>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</si>
  <si>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</si>
  <si>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</si>
  <si>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</si>
  <si>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</si>
  <si>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</si>
  <si>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</si>
  <si>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</si>
  <si>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</si>
  <si>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</si>
  <si>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</si>
  <si>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</si>
  <si>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</si>
  <si>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</si>
  <si>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</si>
  <si>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</si>
  <si>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</si>
  <si>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</si>
  <si>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</si>
  <si>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</si>
  <si>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</si>
  <si>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</si>
  <si>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</si>
  <si>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</si>
  <si>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</si>
  <si>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</si>
  <si>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</si>
  <si>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</si>
  <si>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</si>
  <si>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</si>
  <si>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</si>
  <si>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</si>
  <si>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</si>
  <si>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</si>
  <si>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</si>
  <si>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</si>
  <si>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</si>
  <si>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</si>
  <si>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</si>
  <si>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</si>
  <si>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</si>
  <si>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</si>
  <si>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</si>
  <si>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</si>
  <si>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</si>
  <si>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</si>
  <si>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</si>
  <si>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</si>
  <si>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</si>
  <si>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</si>
  <si>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</si>
  <si>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</si>
  <si>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</si>
  <si>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</si>
  <si>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</si>
  <si>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</si>
  <si>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</si>
  <si>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</si>
  <si>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</si>
  <si>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</si>
  <si>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</si>
  <si>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</si>
  <si>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</si>
  <si>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</si>
  <si>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</si>
  <si>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</si>
  <si>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</si>
  <si>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</si>
  <si>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</si>
  <si>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</si>
  <si>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</si>
  <si>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</si>
  <si>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</si>
  <si>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</si>
  <si>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</si>
  <si>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</si>
  <si>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</si>
  <si>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</si>
  <si>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</si>
  <si>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</si>
  <si>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</si>
  <si>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</si>
  <si>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</si>
  <si>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</si>
  <si>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</si>
  <si>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</si>
  <si>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</si>
  <si>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</si>
  <si>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</si>
  <si>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</si>
  <si>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</si>
  <si>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</si>
  <si>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</si>
  <si>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</si>
  <si>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</si>
  <si>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</si>
  <si>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</si>
  <si>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</si>
  <si>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</si>
  <si>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</si>
  <si>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</si>
  <si>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</si>
  <si>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</si>
  <si>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</si>
  <si>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</si>
  <si>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</si>
  <si>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</si>
  <si>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</si>
  <si>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</si>
  <si>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</si>
  <si>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</si>
  <si>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</si>
  <si>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</si>
  <si>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</si>
  <si>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</si>
  <si>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</si>
  <si>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</si>
  <si>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</si>
  <si>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</si>
  <si>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</si>
  <si>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</si>
  <si>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</si>
  <si>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</si>
  <si>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</si>
  <si>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</si>
  <si>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</si>
  <si>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</si>
  <si>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</si>
  <si>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</si>
  <si>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</si>
  <si>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</si>
  <si>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</si>
  <si>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</si>
  <si>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</si>
  <si>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</si>
  <si>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</si>
  <si>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</si>
  <si>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</si>
  <si>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</si>
  <si>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</si>
  <si>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</si>
  <si>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</si>
  <si>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</si>
  <si>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</si>
  <si>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</si>
  <si>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</si>
  <si>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</si>
  <si>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</si>
  <si>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</si>
  <si>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</si>
  <si>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</si>
  <si>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</si>
  <si>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</si>
  <si>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</si>
  <si>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</si>
  <si>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</si>
  <si>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</si>
  <si>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</si>
  <si>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</si>
  <si>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</si>
  <si>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</si>
  <si>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</si>
  <si>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</si>
  <si>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</si>
  <si>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</si>
  <si>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</si>
  <si>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</si>
  <si>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</si>
  <si>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</si>
  <si>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</si>
  <si>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</si>
  <si>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</si>
  <si>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</si>
  <si>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</si>
  <si>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</si>
  <si>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</si>
  <si>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</si>
  <si>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</si>
  <si>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</si>
  <si>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</si>
  <si>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</si>
  <si>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</si>
  <si>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</si>
  <si>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</si>
  <si>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</si>
  <si>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</si>
  <si>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</si>
  <si>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</si>
  <si>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</si>
  <si>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</si>
  <si>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</si>
  <si>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</si>
  <si>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</si>
  <si>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</si>
  <si>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</si>
  <si>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</si>
  <si>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</si>
  <si>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</si>
  <si>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</si>
  <si>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</si>
  <si>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</si>
  <si>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</si>
  <si>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</si>
  <si>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</si>
  <si>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</si>
  <si>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</si>
  <si>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</si>
  <si>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</si>
  <si>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</si>
  <si>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</si>
  <si>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</si>
  <si>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</si>
  <si>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</si>
  <si>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</si>
  <si>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</si>
  <si>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</si>
  <si>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</si>
  <si>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</si>
  <si>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</si>
  <si>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</si>
  <si>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</si>
  <si>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</si>
  <si>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</si>
  <si>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</si>
  <si>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</si>
  <si>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</si>
  <si>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</si>
  <si>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</si>
  <si>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</si>
  <si>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</si>
  <si>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</si>
  <si>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</si>
  <si>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</si>
  <si>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</si>
  <si>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</si>
  <si>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</si>
  <si>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</si>
  <si>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</si>
  <si>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</si>
  <si>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</si>
  <si>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</si>
  <si>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</si>
  <si>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</si>
  <si>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</si>
  <si>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</si>
  <si>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</si>
  <si>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</si>
  <si>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</si>
  <si>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</si>
  <si>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</si>
  <si>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</si>
  <si>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</si>
  <si>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</si>
  <si>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</si>
  <si>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</si>
  <si>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</si>
  <si>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</si>
  <si>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</si>
  <si>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</si>
  <si>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</si>
  <si>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</si>
  <si>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</si>
  <si>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</si>
  <si>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</si>
  <si>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</si>
  <si>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</si>
  <si>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</si>
  <si>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</si>
  <si>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</si>
  <si>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</si>
  <si>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</si>
  <si>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</si>
  <si>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</si>
  <si>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</si>
  <si>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</si>
  <si>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</si>
  <si>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</si>
  <si>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</si>
  <si>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</si>
  <si>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</si>
  <si>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</si>
  <si>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</si>
  <si>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</si>
  <si>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</si>
  <si>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</si>
  <si>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</si>
  <si>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</si>
  <si>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</si>
  <si>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</si>
  <si>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</si>
  <si>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</si>
  <si>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</si>
  <si>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</si>
  <si>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</si>
  <si>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</si>
  <si>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</si>
  <si>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</si>
  <si>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</si>
  <si>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</si>
  <si>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</si>
  <si>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</si>
  <si>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</si>
  <si>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</si>
  <si>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</si>
  <si>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</si>
  <si>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</si>
  <si>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</si>
  <si>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</si>
  <si>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</si>
  <si>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</si>
  <si>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</si>
  <si>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</si>
  <si>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</si>
  <si>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</si>
  <si>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</si>
  <si>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</si>
  <si>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</si>
  <si>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</si>
  <si>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</si>
  <si>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</si>
  <si>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</si>
  <si>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</si>
  <si>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</si>
  <si>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</si>
  <si>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</si>
  <si>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</si>
  <si>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</si>
  <si>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</si>
  <si>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</si>
  <si>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</si>
  <si>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</si>
  <si>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</si>
  <si>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</si>
  <si>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</si>
  <si>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</si>
  <si>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</si>
  <si>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</si>
  <si>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</si>
  <si>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</si>
  <si>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</si>
  <si>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</si>
  <si>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</si>
  <si>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</si>
  <si>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</si>
  <si>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</si>
  <si>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</si>
  <si>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</si>
  <si>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</si>
  <si>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</si>
  <si>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</si>
  <si>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</si>
  <si>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</si>
  <si>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</si>
  <si>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</si>
  <si>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</si>
  <si>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</si>
  <si>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</si>
  <si>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</si>
  <si>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</si>
  <si>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</si>
  <si>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</si>
  <si>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</si>
  <si>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</si>
  <si>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</si>
  <si>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</si>
  <si>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</si>
  <si>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</si>
  <si>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</si>
  <si>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</si>
  <si>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</si>
  <si>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</si>
  <si>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</si>
  <si>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</si>
  <si>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</si>
  <si>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</si>
  <si>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</si>
  <si>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</si>
  <si>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</si>
  <si>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</si>
  <si>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</si>
  <si>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</si>
  <si>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</si>
  <si>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</si>
  <si>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</si>
  <si>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</si>
  <si>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</si>
  <si>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</si>
  <si>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</si>
  <si>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</si>
  <si>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</si>
  <si>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</si>
  <si>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</si>
  <si>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</si>
  <si>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</si>
  <si>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</si>
  <si>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</si>
  <si>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</si>
  <si>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</si>
  <si>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</si>
  <si>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</si>
  <si>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</si>
  <si>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</si>
  <si>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</si>
  <si>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</si>
  <si>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</si>
  <si>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</si>
  <si>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</si>
  <si>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</si>
  <si>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</si>
  <si>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</si>
  <si>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</si>
  <si>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</si>
  <si>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</si>
  <si>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</si>
  <si>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</si>
  <si>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</si>
  <si>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</si>
  <si>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</si>
  <si>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</si>
  <si>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</si>
  <si>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</si>
  <si>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</si>
  <si>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</si>
  <si>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</si>
  <si>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</si>
  <si>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</si>
  <si>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</si>
  <si>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</si>
  <si>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</si>
  <si>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</si>
  <si>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</si>
  <si>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</si>
  <si>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</si>
  <si>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</si>
  <si>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</si>
  <si>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</si>
  <si>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</si>
  <si>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</si>
  <si>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</si>
  <si>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</si>
  <si>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</si>
  <si>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</si>
  <si>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</si>
  <si>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</si>
  <si>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</si>
  <si>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</si>
  <si>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</si>
  <si>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</si>
  <si>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</si>
  <si>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</si>
  <si>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</si>
  <si>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</si>
  <si>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</si>
  <si>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</si>
  <si>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</si>
  <si>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</si>
  <si>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</si>
  <si>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</si>
  <si>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</si>
  <si>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</si>
  <si>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</si>
  <si>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</si>
  <si>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</si>
  <si>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</si>
  <si>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</si>
  <si>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</si>
  <si>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</si>
  <si>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</si>
  <si>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</si>
  <si>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</si>
  <si>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</si>
  <si>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</si>
  <si>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</si>
  <si>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</si>
  <si>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</si>
  <si>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</si>
  <si>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</si>
  <si>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</si>
  <si>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</si>
  <si>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</si>
  <si>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</si>
  <si>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</si>
  <si>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</si>
  <si>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</si>
  <si>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</si>
  <si>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</si>
  <si>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</si>
  <si>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</si>
  <si>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</si>
  <si>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</si>
  <si>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</si>
  <si>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</si>
  <si>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</si>
  <si>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</si>
  <si>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</si>
  <si>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</si>
  <si>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</si>
  <si>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</si>
  <si>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</si>
  <si>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</si>
  <si>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</si>
  <si>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</si>
  <si>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</si>
  <si>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</si>
  <si>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</si>
  <si>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</si>
  <si>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</si>
  <si>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</si>
  <si>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</si>
  <si>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</si>
  <si>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</si>
  <si>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</si>
  <si>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</si>
  <si>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</si>
  <si>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</si>
  <si>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</si>
  <si>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</si>
  <si>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</si>
  <si>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</si>
  <si>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</si>
  <si>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</si>
  <si>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</si>
  <si>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</si>
  <si>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</si>
  <si>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</si>
  <si>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</si>
  <si>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</si>
  <si>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</si>
  <si>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</si>
  <si>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</si>
  <si>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</si>
  <si>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</si>
  <si>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</si>
  <si>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</si>
  <si>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</si>
  <si>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</si>
  <si>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</si>
  <si>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</si>
  <si>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</si>
  <si>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</si>
  <si>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</si>
  <si>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</si>
  <si>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</si>
  <si>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</si>
  <si>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</si>
  <si>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</si>
  <si>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</si>
  <si>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</si>
  <si>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</si>
  <si>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</si>
  <si>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</si>
  <si>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</si>
  <si>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</si>
  <si>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</si>
  <si>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</si>
  <si>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</si>
  <si>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</si>
  <si>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</si>
  <si>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</si>
  <si>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</si>
  <si>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</si>
  <si>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</si>
  <si>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</si>
  <si>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</si>
  <si>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</si>
  <si>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</si>
  <si>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</si>
  <si>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</si>
  <si>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</si>
  <si>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</si>
  <si>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</si>
  <si>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</si>
  <si>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</si>
  <si>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</si>
  <si>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</si>
  <si>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</si>
  <si>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</si>
  <si>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</si>
  <si>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</si>
  <si>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</si>
  <si>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</si>
  <si>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</si>
  <si>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</si>
  <si>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</si>
  <si>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</si>
  <si>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</si>
  <si>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</si>
  <si>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</si>
  <si>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</si>
  <si>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</si>
  <si>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</si>
  <si>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</si>
  <si>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</si>
  <si>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</si>
  <si>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</si>
  <si>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</si>
  <si>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</si>
  <si>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</si>
  <si>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</si>
  <si>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</si>
  <si>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</si>
  <si>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</si>
  <si>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</si>
  <si>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</si>
  <si>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</si>
  <si>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</si>
  <si>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</si>
  <si>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</si>
  <si>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</si>
  <si>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</si>
  <si>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</si>
  <si>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</si>
  <si>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</si>
  <si>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</si>
  <si>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</si>
  <si>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</si>
  <si>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</si>
  <si>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</si>
  <si>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</si>
  <si>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</si>
  <si>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</si>
  <si>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</si>
  <si>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</si>
  <si>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</si>
  <si>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</si>
  <si>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</si>
  <si>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</si>
  <si>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</si>
  <si>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</si>
  <si>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</si>
  <si>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</si>
  <si>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</si>
  <si>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</si>
  <si>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</si>
  <si>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</si>
  <si>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</si>
  <si>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</si>
  <si>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</si>
  <si>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</si>
  <si>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</si>
  <si>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</si>
  <si>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</si>
  <si>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</si>
  <si>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</si>
  <si>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</si>
  <si>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</si>
  <si>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</si>
  <si>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</si>
  <si>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</si>
  <si>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</si>
  <si>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</si>
  <si>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</si>
  <si>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</si>
  <si>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</si>
  <si>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</si>
  <si>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</si>
  <si>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</si>
  <si>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</si>
  <si>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</si>
  <si>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</si>
  <si>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</si>
  <si>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</si>
  <si>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</si>
  <si>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</si>
  <si>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</si>
  <si>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</si>
  <si>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</si>
  <si>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</si>
  <si>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</si>
  <si>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</si>
  <si>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</si>
  <si>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</si>
  <si>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</si>
  <si>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</si>
  <si>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</si>
  <si>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</si>
  <si>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</si>
  <si>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</si>
  <si>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</si>
  <si>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</si>
  <si>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</si>
  <si>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</si>
  <si>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</si>
  <si>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</si>
  <si>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</si>
  <si>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</si>
  <si>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</si>
  <si>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</si>
  <si>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</si>
  <si>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</si>
  <si>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</si>
  <si>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</si>
  <si>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</si>
  <si>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</si>
  <si>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</si>
  <si>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</si>
  <si>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</si>
  <si>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</si>
  <si>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</si>
  <si>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</si>
  <si>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</si>
  <si>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</si>
  <si>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</si>
  <si>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</si>
  <si>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</si>
  <si>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</si>
  <si>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</si>
  <si>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</si>
  <si>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</si>
  <si>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</si>
  <si>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</si>
  <si>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</si>
  <si>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</si>
  <si>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</si>
  <si>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</si>
  <si>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</si>
  <si>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</si>
  <si>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</si>
  <si>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</si>
  <si>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</si>
  <si>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</si>
  <si>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</si>
  <si>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</si>
  <si>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</si>
  <si>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</si>
  <si>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</si>
  <si>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</si>
  <si>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</si>
  <si>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</si>
  <si>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</si>
  <si>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</si>
  <si>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</si>
  <si>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</si>
  <si>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</si>
  <si>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</si>
  <si>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</si>
  <si>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</si>
  <si>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</si>
  <si>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</si>
  <si>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</si>
  <si>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</si>
  <si>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</si>
  <si>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</si>
  <si>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</si>
  <si>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</si>
  <si>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</si>
  <si>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</si>
  <si>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</si>
  <si>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</si>
  <si>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</si>
  <si>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</si>
  <si>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</si>
  <si>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</si>
  <si>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</si>
  <si>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</si>
  <si>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</si>
  <si>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</si>
  <si>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</si>
  <si>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</si>
  <si>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</si>
  <si>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</si>
  <si>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</si>
  <si>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</si>
  <si>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</si>
  <si>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</si>
  <si>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</si>
  <si>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</si>
  <si>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</si>
  <si>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</si>
  <si>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</si>
  <si>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</si>
  <si>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</si>
  <si>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</si>
  <si>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</si>
  <si>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</si>
  <si>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</si>
  <si>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</si>
  <si>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</si>
  <si>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</si>
  <si>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</si>
  <si>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</si>
  <si>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</si>
  <si>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</si>
  <si>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</si>
  <si>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</si>
  <si>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</si>
  <si>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</si>
  <si>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</si>
  <si>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</si>
  <si>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</si>
  <si>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</si>
  <si>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</si>
  <si>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</si>
  <si>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</si>
  <si>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</si>
  <si>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</si>
  <si>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</si>
  <si>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</si>
  <si>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</si>
  <si>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</si>
  <si>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</si>
  <si>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</si>
  <si>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</si>
  <si>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</si>
  <si>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</si>
  <si>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</si>
  <si>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</si>
  <si>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</si>
  <si>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</si>
  <si>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</si>
  <si>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</si>
  <si>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</si>
  <si>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</si>
  <si>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</si>
  <si>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</si>
  <si>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</si>
  <si>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</si>
  <si>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</si>
  <si>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</si>
  <si>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</si>
  <si>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</si>
  <si>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</si>
  <si>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</si>
  <si>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</si>
  <si>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</si>
  <si>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</si>
  <si>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</si>
  <si>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</si>
  <si>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</si>
  <si>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</si>
  <si>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</si>
  <si>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</si>
  <si>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</si>
  <si>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</si>
  <si>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</si>
  <si>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</si>
  <si>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</si>
  <si>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</si>
  <si>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</si>
  <si>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</si>
  <si>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</si>
  <si>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</si>
  <si>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</si>
  <si>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</si>
  <si>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</si>
  <si>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</si>
  <si>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</si>
  <si>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</si>
  <si>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</si>
  <si>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</si>
  <si>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</si>
  <si>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</si>
  <si>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</si>
  <si>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</si>
  <si>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</si>
  <si>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</si>
  <si>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</si>
  <si>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</si>
  <si>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</si>
  <si>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</si>
  <si>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</si>
  <si>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</si>
  <si>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</si>
  <si>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</si>
  <si>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</si>
  <si>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</si>
  <si>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</si>
  <si>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</si>
  <si>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</si>
  <si>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</si>
  <si>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</si>
  <si>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</si>
  <si>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</si>
  <si>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</si>
  <si>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</si>
  <si>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</si>
  <si>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</si>
  <si>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</si>
  <si>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</si>
  <si>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</si>
  <si>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</si>
  <si>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</si>
  <si>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</si>
  <si>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</si>
  <si>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</si>
  <si>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</si>
  <si>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</si>
  <si>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</si>
  <si>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</si>
  <si>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</si>
  <si>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</si>
  <si>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</si>
  <si>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</si>
  <si>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</si>
  <si>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</si>
  <si>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</si>
  <si>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</si>
  <si>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</si>
  <si>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</si>
  <si>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</si>
  <si>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</si>
  <si>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</si>
  <si>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</si>
  <si>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</si>
  <si>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</si>
  <si>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</si>
  <si>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</si>
  <si>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</si>
  <si>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</si>
  <si>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</si>
  <si>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</si>
  <si>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</si>
  <si>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</si>
  <si>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</si>
  <si>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</si>
  <si>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</si>
  <si>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</si>
  <si>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</si>
  <si>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</si>
  <si>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</si>
  <si>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</si>
  <si>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</si>
  <si>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</si>
  <si>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</si>
  <si>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</si>
  <si>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</si>
  <si>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</si>
  <si>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</si>
  <si>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</si>
  <si>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</si>
  <si>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</si>
  <si>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</si>
  <si>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</si>
  <si>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</si>
  <si>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</si>
  <si>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</si>
  <si>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</si>
  <si>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</si>
  <si>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</si>
  <si>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</si>
  <si>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</si>
  <si>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</si>
  <si>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</si>
  <si>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</si>
  <si>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</si>
  <si>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</si>
  <si>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</si>
  <si>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</si>
  <si>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</si>
  <si>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</si>
  <si>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</si>
  <si>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</si>
  <si>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</si>
  <si>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</si>
  <si>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</si>
  <si>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</si>
  <si>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</si>
  <si>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</si>
  <si>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</si>
  <si>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</si>
  <si>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</si>
  <si>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</si>
  <si>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</si>
  <si>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</si>
  <si>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</si>
  <si>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</si>
  <si>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</si>
  <si>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</si>
  <si>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</si>
  <si>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</si>
  <si>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</si>
  <si>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</si>
  <si>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</si>
  <si>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</si>
  <si>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</si>
  <si>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</si>
  <si>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</si>
  <si>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</si>
  <si>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</si>
  <si>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</si>
  <si>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</si>
  <si>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</si>
  <si>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</si>
  <si>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</si>
  <si>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</si>
  <si>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</si>
  <si>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</si>
  <si>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</si>
  <si>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</si>
  <si>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</si>
  <si>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</si>
  <si>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</si>
  <si>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</si>
  <si>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</si>
  <si>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</si>
  <si>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</si>
  <si>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</si>
  <si>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</si>
  <si>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</si>
  <si>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</si>
  <si>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</si>
  <si>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</si>
  <si>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</si>
  <si>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</si>
  <si>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</si>
  <si>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</si>
  <si>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</si>
  <si>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</si>
  <si>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</si>
  <si>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</si>
  <si>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</si>
  <si>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</si>
  <si>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</si>
  <si>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</si>
  <si>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</si>
  <si>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</si>
  <si>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</si>
  <si>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</si>
  <si>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</si>
  <si>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</si>
  <si>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</si>
  <si>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</si>
  <si>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</si>
  <si>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</si>
  <si>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</si>
  <si>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</si>
  <si>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</si>
  <si>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</si>
  <si>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</si>
  <si>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</si>
  <si>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</si>
  <si>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</si>
  <si>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</si>
  <si>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</si>
  <si>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</si>
  <si>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</si>
  <si>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</si>
  <si>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</si>
  <si>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</si>
  <si>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</si>
  <si>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</si>
  <si>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</si>
  <si>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</si>
  <si>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</si>
  <si>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</si>
  <si>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</si>
  <si>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</si>
  <si>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</si>
  <si>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</si>
  <si>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</si>
  <si>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</si>
  <si>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</si>
  <si>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</si>
  <si>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</si>
  <si>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</si>
  <si>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</si>
  <si>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</si>
  <si>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</si>
  <si>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</si>
  <si>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</si>
  <si>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</si>
  <si>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</si>
  <si>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</si>
  <si>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</si>
  <si>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</si>
  <si>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</si>
  <si>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</si>
  <si>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</si>
  <si>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</si>
  <si>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</si>
  <si>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</si>
  <si>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</si>
  <si>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</si>
  <si>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</si>
  <si>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</si>
  <si>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</si>
  <si>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</si>
  <si>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</si>
  <si>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</si>
  <si>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</si>
  <si>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</si>
  <si>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</si>
  <si>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</si>
  <si>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</si>
  <si>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</si>
  <si>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</si>
  <si>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</si>
  <si>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</si>
  <si>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</si>
  <si>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</si>
  <si>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</si>
  <si>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</si>
  <si>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</si>
  <si>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</si>
  <si>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</si>
  <si>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</si>
  <si>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</si>
  <si>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</si>
  <si>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</si>
  <si>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</si>
  <si>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</si>
  <si>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</si>
  <si>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</si>
  <si>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</si>
  <si>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</si>
  <si>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</si>
  <si>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</si>
  <si>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</si>
  <si>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</si>
  <si>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</si>
  <si>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</si>
  <si>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</si>
  <si>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</si>
  <si>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</si>
  <si>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</si>
  <si>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</si>
  <si>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</si>
  <si>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</si>
  <si>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</si>
  <si>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</si>
  <si>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</si>
  <si>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</si>
  <si>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</si>
  <si>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</si>
  <si>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</si>
  <si>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</si>
  <si>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</si>
  <si>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</si>
  <si>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</si>
  <si>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</si>
  <si>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</si>
  <si>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</si>
  <si>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</si>
  <si>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</si>
  <si>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</si>
  <si>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</si>
  <si>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</si>
  <si>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</si>
  <si>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</si>
  <si>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</si>
  <si>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</si>
  <si>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</si>
  <si>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</si>
  <si>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</si>
  <si>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</si>
  <si>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</si>
  <si>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</si>
  <si>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</si>
  <si>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</si>
  <si>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</si>
  <si>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</si>
  <si>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</si>
  <si>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</si>
  <si>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</si>
  <si>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</si>
  <si>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</si>
  <si>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</si>
  <si>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</si>
  <si>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</si>
  <si>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</si>
  <si>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</si>
  <si>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</si>
  <si>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</si>
  <si>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</si>
  <si>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</si>
  <si>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</si>
  <si>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</si>
  <si>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</si>
  <si>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</si>
  <si>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</si>
  <si>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</si>
  <si>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</si>
  <si>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</si>
  <si>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</si>
  <si>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</si>
  <si>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</si>
  <si>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</si>
  <si>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</si>
  <si>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</si>
  <si>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</si>
  <si>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</si>
  <si>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</si>
  <si>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</si>
  <si>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</si>
  <si>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</si>
  <si>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</si>
  <si>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</si>
  <si>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</si>
  <si>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</si>
  <si>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</si>
  <si>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</si>
  <si>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</si>
  <si>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</si>
  <si>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</si>
  <si>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</si>
  <si>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</si>
  <si>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</si>
  <si>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</si>
  <si>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</si>
  <si>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</si>
  <si>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</si>
  <si>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</si>
  <si>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</si>
  <si>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</si>
  <si>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</si>
  <si>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</si>
  <si>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</si>
  <si>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</si>
  <si>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</si>
  <si>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</si>
  <si>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</si>
  <si>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</si>
  <si>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</si>
  <si>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</si>
  <si>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</si>
  <si>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</si>
  <si>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</si>
  <si>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</si>
  <si>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</si>
  <si>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</si>
  <si>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</si>
  <si>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</si>
  <si>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</si>
  <si>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</si>
  <si>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</si>
  <si>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</si>
  <si>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</si>
  <si>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</si>
  <si>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</si>
  <si>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</si>
  <si>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</si>
  <si>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</si>
  <si>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</si>
  <si>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</si>
  <si>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</si>
  <si>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</si>
  <si>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</si>
  <si>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</si>
  <si>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</si>
  <si>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</si>
  <si>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</si>
  <si>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</si>
  <si>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</si>
  <si>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</si>
  <si>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</si>
  <si>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</si>
  <si>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</si>
  <si>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</si>
  <si>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</si>
  <si>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</si>
  <si>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</si>
  <si>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</si>
  <si>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</si>
  <si>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</si>
  <si>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</si>
  <si>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</si>
  <si>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</si>
  <si>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</si>
  <si>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</si>
  <si>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</si>
  <si>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</si>
  <si>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</si>
  <si>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</si>
  <si>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</si>
  <si>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</si>
  <si>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</si>
  <si>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</si>
  <si>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</si>
  <si>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</si>
  <si>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</si>
  <si>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</si>
  <si>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</si>
  <si>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</si>
  <si>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</si>
  <si>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</si>
  <si>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</si>
  <si>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</si>
  <si>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</si>
  <si>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</si>
  <si>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</si>
  <si>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</si>
  <si>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</si>
  <si>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</si>
  <si>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</si>
  <si>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</si>
  <si>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</si>
  <si>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</si>
  <si>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</si>
  <si>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</si>
  <si>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</si>
  <si>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</si>
  <si>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</si>
  <si>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</si>
  <si>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</si>
  <si>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</si>
  <si>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</si>
  <si>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</si>
  <si>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</si>
  <si>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</si>
  <si>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</si>
  <si>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</si>
  <si>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</si>
  <si>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</si>
  <si>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</si>
  <si>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</si>
  <si>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</si>
  <si>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</si>
  <si>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</si>
  <si>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</si>
  <si>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</si>
  <si>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</si>
  <si>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</si>
  <si>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</si>
  <si>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</si>
  <si>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</si>
  <si>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</si>
  <si>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</si>
  <si>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</si>
  <si>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</si>
  <si>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</si>
  <si>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</si>
  <si>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</si>
  <si>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</si>
  <si>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</si>
  <si>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</si>
  <si>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</si>
  <si>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</si>
  <si>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</si>
  <si>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</si>
  <si>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</si>
  <si>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</si>
  <si>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</si>
  <si>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</si>
  <si>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</si>
  <si>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</si>
  <si>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</si>
  <si>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</si>
  <si>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</si>
  <si>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</si>
  <si>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</si>
  <si>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</si>
  <si>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</si>
  <si>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</si>
  <si>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</si>
  <si>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</si>
  <si>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</si>
  <si>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</si>
  <si>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</si>
  <si>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</si>
  <si>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</si>
  <si>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</si>
  <si>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</si>
  <si>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</si>
  <si>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</si>
  <si>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</si>
  <si>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</si>
  <si>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</si>
  <si>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</si>
  <si>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</si>
  <si>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</si>
  <si>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</si>
  <si>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</si>
  <si>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</si>
  <si>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</si>
  <si>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</si>
  <si>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</si>
  <si>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</si>
  <si>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</si>
  <si>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</si>
  <si>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</si>
  <si>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</si>
  <si>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</si>
  <si>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</si>
  <si>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</si>
  <si>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</si>
  <si>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</si>
  <si>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</si>
  <si>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</si>
  <si>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</si>
  <si>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</si>
  <si>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</si>
  <si>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</si>
  <si>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</si>
  <si>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</si>
  <si>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</si>
  <si>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</si>
  <si>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</si>
  <si>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</si>
  <si>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</si>
  <si>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</si>
  <si>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</si>
  <si>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</si>
  <si>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</si>
  <si>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</si>
  <si>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</si>
  <si>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</si>
  <si>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</si>
  <si>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</si>
  <si>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</si>
  <si>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</si>
  <si>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</si>
  <si>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</si>
  <si>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</si>
  <si>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</si>
  <si>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</si>
  <si>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</si>
  <si>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</si>
  <si>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</si>
  <si>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</si>
  <si>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</si>
  <si>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</si>
  <si>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</si>
  <si>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</si>
  <si>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</si>
  <si>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</si>
  <si>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</si>
  <si>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</si>
  <si>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</si>
  <si>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</si>
  <si>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</si>
  <si>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</si>
  <si>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</si>
  <si>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</si>
  <si>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</si>
  <si>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</si>
  <si>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</si>
  <si>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</si>
  <si>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</si>
  <si>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</si>
  <si>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</si>
  <si>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</si>
  <si>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</si>
  <si>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</si>
  <si>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</si>
  <si>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</si>
  <si>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</si>
  <si>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</si>
  <si>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</si>
  <si>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</si>
  <si>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</si>
  <si>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</si>
  <si>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</si>
  <si>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</si>
  <si>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</si>
  <si>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</si>
  <si>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</si>
  <si>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</si>
  <si>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</si>
  <si>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</si>
  <si>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</si>
  <si>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</si>
  <si>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</si>
  <si>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</si>
  <si>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</si>
  <si>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</si>
  <si>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</si>
  <si>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</si>
  <si>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</si>
  <si>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</si>
  <si>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</si>
  <si>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</si>
  <si>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</si>
  <si>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</si>
  <si>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</si>
  <si>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</si>
  <si>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</si>
  <si>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</si>
  <si>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</si>
  <si>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</si>
  <si>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</si>
  <si>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</si>
  <si>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</si>
  <si>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</si>
  <si>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</si>
  <si>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</si>
  <si>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</si>
  <si>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</si>
  <si>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</si>
  <si>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</si>
  <si>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</si>
  <si>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</si>
  <si>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</si>
  <si>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</si>
  <si>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</si>
  <si>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</si>
  <si>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</si>
  <si>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</si>
  <si>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</si>
  <si>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</si>
  <si>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</si>
  <si>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</si>
  <si>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</si>
  <si>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</si>
  <si>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</si>
  <si>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</si>
  <si>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</si>
  <si>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</si>
  <si>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</si>
  <si>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</si>
  <si>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</si>
  <si>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</si>
  <si>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</si>
  <si>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</si>
  <si>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</si>
  <si>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</si>
  <si>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</si>
  <si>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</si>
  <si>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</si>
  <si>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</si>
  <si>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</si>
  <si>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</si>
  <si>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</si>
  <si>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</si>
  <si>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</si>
  <si>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</si>
  <si>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</si>
  <si>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</si>
  <si>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</si>
  <si>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</si>
  <si>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</si>
  <si>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</si>
  <si>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</si>
  <si>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</si>
  <si>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</si>
  <si>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</si>
  <si>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</si>
  <si>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</si>
  <si>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</si>
  <si>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</si>
  <si>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</si>
  <si>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</si>
  <si>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</si>
  <si>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</si>
  <si>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</si>
  <si>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</si>
  <si>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</si>
  <si>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</si>
  <si>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</si>
  <si>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</si>
  <si>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</si>
  <si>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</si>
  <si>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</si>
  <si>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</si>
  <si>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</si>
  <si>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</si>
  <si>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</si>
  <si>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</si>
  <si>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</si>
  <si>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</si>
  <si>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</si>
  <si>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</si>
  <si>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</si>
  <si>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</si>
  <si>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</si>
  <si>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</si>
  <si>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</si>
  <si>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</si>
  <si>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</si>
  <si>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</si>
  <si>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</si>
  <si>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</si>
  <si>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</si>
  <si>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</si>
  <si>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</si>
  <si>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</si>
  <si>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</si>
  <si>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</si>
  <si>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</si>
  <si>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</si>
  <si>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</si>
  <si>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</si>
  <si>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</si>
  <si>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</si>
  <si>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</si>
  <si>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</si>
  <si>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</si>
  <si>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</si>
  <si>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</si>
  <si>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</si>
  <si>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</si>
  <si>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</si>
  <si>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</si>
  <si>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</si>
  <si>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</si>
  <si>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</si>
  <si>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</si>
  <si>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</si>
  <si>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</si>
  <si>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</si>
  <si>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</si>
  <si>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</si>
  <si>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</si>
  <si>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</si>
  <si>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</si>
  <si>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</si>
  <si>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</si>
  <si>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</si>
  <si>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</si>
  <si>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</si>
  <si>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</si>
  <si>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</si>
  <si>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</si>
  <si>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</si>
  <si>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</si>
  <si>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</si>
  <si>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</si>
  <si>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</si>
  <si>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</si>
  <si>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</si>
  <si>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</si>
  <si>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</si>
  <si>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</si>
  <si>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</si>
  <si>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</si>
  <si>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</si>
  <si>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</si>
  <si>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</si>
  <si>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</si>
  <si>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</si>
  <si>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</si>
  <si>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</si>
  <si>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</si>
  <si>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</si>
  <si>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</si>
  <si>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</si>
  <si>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</si>
  <si>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</si>
  <si>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</si>
  <si>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</si>
  <si>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</si>
  <si>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</si>
  <si>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</si>
  <si>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</si>
  <si>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</si>
  <si>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</si>
  <si>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</si>
  <si>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</si>
  <si>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</si>
  <si>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</si>
  <si>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</si>
  <si>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</si>
  <si>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</si>
  <si>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</si>
  <si>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</si>
  <si>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</si>
  <si>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</si>
  <si>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</si>
  <si>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</si>
  <si>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</si>
  <si>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</si>
  <si>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</si>
  <si>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</si>
  <si>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</si>
  <si>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</si>
  <si>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</si>
  <si>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</si>
  <si>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</si>
  <si>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</si>
  <si>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</si>
  <si>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</si>
  <si>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</si>
  <si>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</si>
  <si>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</si>
  <si>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</si>
  <si>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</si>
  <si>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</si>
  <si>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</si>
  <si>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</si>
  <si>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</si>
  <si>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</si>
  <si>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</si>
  <si>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</si>
  <si>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</si>
  <si>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</si>
  <si>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</si>
  <si>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</si>
  <si>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</si>
  <si>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</si>
  <si>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</si>
  <si>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</si>
  <si>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</si>
  <si>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</si>
  <si>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</si>
  <si>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</si>
  <si>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</si>
  <si>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</si>
  <si>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</si>
  <si>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</si>
  <si>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</si>
  <si>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</si>
  <si>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</si>
  <si>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</si>
  <si>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</si>
  <si>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</si>
  <si>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</si>
  <si>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</si>
  <si>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</si>
  <si>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</si>
  <si>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</si>
  <si>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</si>
  <si>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</si>
  <si>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</si>
  <si>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</si>
  <si>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</si>
  <si>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</si>
  <si>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</si>
  <si>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</si>
  <si>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</si>
  <si>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</si>
  <si>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</si>
  <si>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</si>
  <si>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</si>
  <si>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</si>
  <si>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</si>
  <si>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</si>
  <si>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</si>
  <si>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</si>
  <si>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</si>
  <si>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</si>
  <si>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</si>
  <si>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</si>
  <si>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</si>
  <si>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</si>
  <si>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</si>
  <si>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</si>
  <si>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</si>
  <si>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</si>
  <si>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</si>
  <si>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</si>
  <si>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</si>
  <si>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</si>
  <si>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</si>
  <si>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</si>
  <si>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</si>
  <si>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</si>
  <si>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</si>
  <si>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</si>
  <si>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</si>
  <si>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</si>
  <si>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</si>
  <si>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</si>
  <si>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</si>
  <si>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</si>
  <si>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</si>
  <si>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</si>
  <si>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</si>
  <si>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</si>
  <si>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</si>
  <si>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</si>
  <si>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</si>
  <si>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</si>
  <si>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</si>
  <si>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</si>
  <si>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</si>
  <si>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</si>
  <si>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</si>
  <si>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</si>
  <si>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</si>
  <si>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</si>
  <si>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</si>
  <si>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</si>
  <si>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</si>
  <si>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</si>
  <si>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</si>
  <si>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</si>
  <si>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</si>
  <si>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</si>
  <si>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</si>
  <si>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</si>
  <si>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</si>
  <si>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</si>
  <si>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</si>
  <si>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</si>
  <si>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</si>
  <si>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</si>
  <si>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</si>
  <si>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</si>
  <si>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</si>
  <si>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</si>
  <si>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</si>
  <si>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</si>
  <si>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</si>
  <si>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</si>
  <si>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</si>
  <si>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</si>
  <si>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</si>
  <si>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</si>
  <si>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</si>
  <si>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</si>
  <si>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</si>
  <si>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</si>
  <si>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</si>
  <si>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</si>
  <si>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</si>
  <si>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</si>
  <si>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</si>
  <si>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</si>
  <si>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</si>
  <si>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</si>
  <si>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</si>
  <si>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</si>
  <si>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</si>
  <si>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</si>
  <si>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</si>
  <si>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</si>
  <si>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</si>
  <si>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</si>
  <si>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</si>
  <si>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</si>
  <si>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</si>
  <si>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</si>
  <si>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</si>
  <si>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</si>
  <si>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</si>
  <si>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</si>
  <si>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</si>
  <si>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</si>
  <si>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</si>
  <si>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</si>
  <si>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</si>
  <si>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</si>
  <si>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</si>
  <si>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</si>
  <si>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</si>
  <si>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</si>
  <si>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</si>
  <si>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</si>
  <si>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</si>
  <si>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</si>
  <si>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</si>
  <si>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</si>
  <si>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</si>
  <si>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</si>
  <si>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</si>
  <si>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</si>
  <si>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</si>
  <si>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</si>
  <si>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</si>
  <si>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</si>
  <si>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</si>
  <si>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</si>
  <si>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</si>
  <si>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</si>
  <si>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</si>
  <si>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</si>
  <si>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</si>
  <si>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</si>
  <si>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</si>
  <si>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</si>
  <si>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</si>
  <si>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</si>
  <si>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</si>
  <si>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</si>
  <si>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</si>
  <si>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</si>
  <si>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</si>
  <si>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</si>
  <si>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</si>
  <si>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</si>
  <si>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</si>
  <si>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</si>
  <si>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</si>
  <si>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</si>
  <si>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</si>
  <si>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</si>
  <si>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</si>
  <si>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</si>
  <si>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</si>
  <si>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</si>
  <si>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</si>
  <si>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</si>
  <si>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</si>
  <si>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</si>
  <si>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</si>
  <si>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</si>
  <si>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</si>
  <si>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</si>
  <si>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</si>
  <si>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</si>
  <si>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</si>
  <si>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</si>
  <si>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</si>
  <si>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</si>
  <si>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</si>
  <si>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</si>
  <si>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</si>
  <si>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</si>
  <si>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</si>
  <si>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</si>
  <si>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</si>
  <si>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</si>
  <si>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</si>
  <si>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</si>
  <si>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</si>
  <si>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</si>
  <si>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</si>
  <si>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</si>
  <si>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</si>
  <si>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</si>
  <si>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</si>
  <si>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</si>
  <si>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</si>
  <si>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</si>
  <si>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</si>
  <si>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</si>
  <si>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</si>
  <si>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</si>
  <si>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</si>
  <si>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</si>
  <si>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</si>
  <si>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</si>
  <si>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</si>
  <si>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</si>
  <si>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</si>
  <si>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</si>
  <si>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</si>
  <si>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</si>
  <si>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</si>
  <si>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</si>
  <si>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</si>
  <si>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</si>
  <si>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</si>
  <si>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</si>
  <si>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</si>
  <si>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</si>
  <si>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</si>
  <si>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</si>
  <si>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</si>
  <si>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</si>
  <si>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</si>
  <si>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</si>
  <si>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</si>
  <si>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</si>
  <si>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</si>
  <si>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</si>
  <si>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</si>
  <si>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</si>
  <si>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</si>
  <si>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</si>
  <si>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</si>
  <si>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</si>
  <si>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</si>
  <si>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</si>
  <si>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</si>
  <si>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</si>
  <si>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</si>
  <si>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</si>
  <si>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</si>
  <si>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</si>
  <si>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</si>
  <si>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</si>
  <si>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</si>
  <si>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</si>
  <si>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</si>
  <si>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</si>
  <si>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</si>
  <si>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</si>
  <si>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</si>
  <si>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</si>
  <si>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</si>
  <si>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</si>
  <si>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</si>
  <si>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</si>
  <si>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</si>
  <si>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</si>
  <si>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</si>
  <si>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</si>
  <si>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</si>
  <si>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</si>
  <si>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</si>
  <si>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</si>
  <si>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</si>
  <si>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</si>
  <si>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</si>
  <si>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</si>
  <si>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</si>
  <si>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</si>
  <si>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</si>
  <si>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</si>
  <si>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</si>
  <si>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</si>
  <si>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</si>
  <si>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</si>
  <si>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</si>
  <si>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</si>
  <si>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</si>
  <si>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</si>
  <si>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</si>
  <si>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</si>
  <si>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</si>
  <si>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</si>
  <si>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</si>
  <si>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</si>
  <si>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</si>
  <si>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</si>
  <si>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</si>
  <si>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</si>
  <si>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</si>
  <si>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</si>
  <si>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</si>
  <si>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</si>
  <si>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</si>
  <si>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</si>
  <si>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</si>
  <si>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</si>
  <si>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</si>
  <si>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</si>
  <si>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</si>
  <si>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</si>
  <si>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</si>
  <si>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</si>
  <si>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</si>
  <si>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</si>
  <si>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</si>
  <si>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</si>
  <si>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</si>
  <si>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</si>
  <si>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</si>
  <si>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</si>
  <si>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</si>
  <si>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</si>
  <si>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</si>
  <si>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</si>
  <si>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</si>
  <si>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</si>
  <si>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</si>
  <si>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</si>
  <si>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</si>
  <si>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</si>
  <si>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</si>
  <si>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</si>
  <si>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</si>
  <si>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</si>
  <si>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</si>
  <si>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</si>
  <si>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</si>
  <si>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</si>
  <si>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</si>
  <si>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</si>
  <si>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</si>
  <si>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</si>
  <si>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</si>
  <si>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</si>
  <si>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</si>
  <si>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</si>
  <si>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</si>
  <si>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</si>
  <si>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</si>
  <si>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</si>
  <si>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</si>
  <si>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</si>
  <si>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</si>
  <si>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</si>
  <si>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</si>
  <si>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</si>
  <si>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</si>
  <si>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</si>
  <si>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</si>
  <si>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</si>
  <si>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</si>
  <si>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</si>
  <si>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</si>
  <si>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</si>
  <si>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</si>
  <si>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</si>
  <si>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</si>
  <si>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</si>
  <si>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</si>
  <si>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</si>
  <si>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</si>
  <si>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</si>
  <si>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</si>
  <si>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</si>
  <si>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</si>
  <si>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</si>
  <si>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</si>
  <si>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</si>
  <si>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</si>
  <si>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</si>
  <si>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</si>
  <si>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</si>
  <si>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</si>
  <si>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</si>
  <si>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</si>
  <si>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</si>
  <si>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</si>
  <si>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</si>
  <si>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</si>
  <si>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</si>
  <si>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</si>
  <si>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</si>
  <si>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</si>
  <si>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</si>
  <si>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</si>
  <si>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</si>
  <si>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</si>
  <si>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</si>
  <si>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</si>
  <si>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</si>
  <si>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</si>
  <si>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</si>
  <si>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</si>
  <si>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</si>
  <si>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</si>
  <si>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</si>
  <si>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</si>
  <si>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</si>
  <si>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</si>
  <si>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</si>
  <si>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</si>
  <si>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</si>
  <si>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</si>
  <si>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</si>
  <si>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</si>
  <si>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</si>
  <si>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</si>
  <si>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</si>
  <si>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</si>
  <si>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</si>
  <si>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</si>
  <si>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</si>
  <si>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</si>
  <si>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</si>
  <si>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</si>
  <si>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</si>
  <si>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</si>
  <si>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</si>
  <si>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</si>
  <si>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</si>
  <si>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</si>
  <si>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</si>
  <si>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</si>
  <si>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</si>
  <si>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</si>
  <si>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</si>
  <si>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</si>
  <si>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</si>
  <si>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</si>
  <si>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</si>
  <si>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</si>
  <si>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</si>
  <si>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</si>
  <si>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</si>
  <si>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</si>
  <si>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</si>
  <si>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</si>
  <si>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</si>
  <si>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</si>
  <si>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</si>
  <si>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</si>
  <si>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</si>
  <si>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</si>
  <si>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</si>
  <si>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</si>
  <si>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</si>
  <si>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</si>
  <si>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</si>
  <si>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</si>
  <si>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</si>
  <si>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</si>
  <si>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</si>
  <si>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</si>
  <si>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</si>
  <si>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</si>
  <si>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</si>
  <si>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</si>
  <si>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</si>
  <si>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</si>
  <si>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</si>
  <si>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</si>
  <si>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</si>
  <si>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</si>
  <si>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</si>
  <si>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</si>
  <si>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</si>
  <si>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</si>
  <si>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</si>
  <si>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</si>
  <si>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</si>
  <si>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</si>
  <si>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</si>
  <si>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</si>
  <si>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</si>
  <si>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</si>
  <si>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</si>
  <si>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</si>
  <si>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</si>
  <si>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</si>
  <si>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</si>
  <si>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</si>
  <si>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</si>
  <si>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</si>
  <si>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</si>
  <si>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</si>
  <si>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</si>
  <si>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</si>
  <si>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</si>
  <si>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</si>
  <si>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</si>
  <si>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</si>
  <si>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</si>
  <si>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</si>
  <si>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</si>
  <si>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</si>
  <si>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</si>
  <si>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</si>
  <si>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</si>
  <si>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</si>
  <si>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</si>
  <si>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</si>
  <si>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</si>
  <si>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</si>
  <si>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</si>
  <si>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</si>
  <si>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</si>
  <si>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</si>
  <si>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</si>
  <si>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</si>
  <si>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</si>
  <si>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</si>
  <si>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</si>
  <si>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</si>
  <si>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</si>
  <si>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</si>
  <si>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</si>
  <si>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</si>
  <si>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</si>
  <si>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</si>
  <si>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</si>
  <si>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</si>
  <si>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</si>
  <si>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</si>
  <si>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</si>
  <si>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</si>
  <si>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</si>
  <si>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</si>
  <si>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</si>
  <si>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</si>
  <si>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</si>
  <si>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</si>
  <si>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</si>
  <si>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</si>
  <si>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</si>
  <si>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</si>
  <si>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</si>
  <si>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</si>
  <si>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</si>
  <si>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</si>
  <si>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</si>
  <si>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</si>
  <si>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</si>
  <si>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</si>
  <si>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</si>
  <si>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</si>
  <si>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</si>
  <si>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</si>
  <si>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</si>
  <si>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</si>
  <si>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</si>
  <si>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</si>
  <si>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</si>
  <si>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</si>
  <si>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</si>
  <si>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</si>
  <si>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</si>
  <si>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</si>
  <si>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</si>
  <si>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</si>
  <si>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</si>
  <si>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</si>
  <si>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</si>
  <si>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</si>
  <si>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</si>
  <si>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</si>
  <si>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</si>
  <si>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</si>
  <si>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</si>
  <si>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</si>
  <si>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</si>
  <si>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</si>
  <si>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</si>
  <si>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</si>
  <si>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</si>
  <si>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</si>
  <si>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</si>
  <si>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</si>
  <si>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</si>
  <si>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</si>
  <si>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</si>
  <si>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</si>
  <si>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</si>
  <si>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</si>
  <si>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</si>
  <si>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</si>
  <si>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</si>
  <si>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</si>
  <si>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</si>
  <si>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</si>
  <si>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</si>
  <si>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</si>
  <si>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</si>
  <si>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</si>
  <si>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</si>
  <si>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</si>
  <si>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</si>
  <si>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</si>
  <si>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</si>
  <si>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</si>
  <si>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</si>
  <si>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</si>
  <si>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</si>
  <si>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</si>
  <si>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</si>
  <si>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</si>
  <si>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</si>
  <si>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</si>
  <si>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</si>
  <si>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</si>
  <si>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</si>
  <si>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</si>
  <si>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</si>
  <si>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</si>
  <si>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</si>
  <si>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</si>
  <si>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</si>
  <si>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</si>
  <si>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</si>
  <si>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</si>
  <si>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</si>
  <si>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</si>
  <si>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</si>
  <si>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</si>
  <si>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</si>
  <si>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</si>
  <si>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</si>
  <si>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</si>
  <si>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</si>
  <si>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</si>
  <si>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</si>
  <si>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</si>
  <si>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</si>
  <si>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</si>
  <si>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</si>
  <si>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</si>
  <si>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</si>
  <si>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</si>
  <si>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</si>
  <si>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</si>
  <si>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</si>
  <si>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</si>
  <si>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</si>
  <si>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</si>
  <si>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</si>
  <si>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</si>
  <si>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</si>
  <si>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</si>
  <si>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</si>
  <si>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</si>
  <si>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</si>
  <si>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</si>
  <si>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</si>
  <si>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</si>
  <si>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</si>
  <si>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</si>
  <si>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</si>
  <si>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</si>
  <si>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</si>
  <si>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</si>
  <si>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</si>
  <si>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</si>
  <si>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</si>
  <si>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</si>
  <si>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</si>
  <si>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</si>
  <si>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</si>
  <si>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</si>
  <si>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</si>
  <si>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</si>
  <si>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</si>
  <si>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</si>
  <si>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</si>
  <si>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</si>
  <si>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</si>
  <si>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</si>
  <si>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</si>
  <si>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</si>
  <si>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</si>
  <si>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</si>
  <si>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</si>
  <si>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</si>
  <si>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</si>
  <si>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</si>
  <si>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</si>
  <si>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</si>
  <si>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</si>
  <si>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</si>
  <si>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</si>
  <si>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</si>
  <si>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</si>
  <si>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</si>
  <si>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</si>
  <si>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</si>
  <si>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</si>
  <si>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</si>
  <si>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</si>
  <si>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</si>
  <si>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</si>
  <si>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</si>
  <si>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</si>
  <si>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</si>
  <si>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</si>
  <si>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</si>
  <si>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</si>
  <si>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</si>
  <si>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</si>
  <si>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</si>
  <si>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</si>
  <si>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</si>
  <si>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</si>
  <si>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</si>
  <si>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</si>
  <si>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</si>
  <si>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</si>
  <si>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</si>
  <si>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</si>
  <si>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</si>
  <si>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</si>
  <si>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</si>
  <si>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</si>
  <si>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</si>
  <si>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</si>
  <si>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</si>
  <si>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</si>
  <si>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</si>
  <si>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</si>
  <si>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</si>
  <si>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</si>
  <si>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</si>
  <si>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</si>
  <si>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</si>
  <si>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</si>
  <si>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</si>
  <si>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</si>
  <si>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</si>
  <si>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</si>
  <si>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</si>
  <si>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</si>
  <si>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</si>
  <si>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</si>
  <si>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</si>
  <si>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</si>
  <si>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</si>
  <si>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</si>
  <si>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</si>
  <si>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</si>
  <si>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</si>
  <si>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</si>
  <si>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</si>
  <si>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</si>
  <si>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</si>
  <si>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</si>
  <si>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</si>
  <si>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</si>
  <si>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</si>
  <si>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</si>
  <si>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</si>
  <si>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</si>
  <si>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</si>
  <si>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</si>
  <si>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</si>
  <si>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</si>
  <si>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</si>
  <si>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</si>
  <si>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</si>
  <si>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</si>
  <si>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</si>
  <si>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</si>
  <si>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</si>
  <si>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</si>
  <si>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</si>
  <si>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</si>
  <si>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</si>
  <si>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</si>
  <si>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</si>
  <si>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</si>
  <si>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</si>
  <si>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</si>
  <si>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</si>
  <si>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</si>
  <si>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</si>
  <si>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</si>
  <si>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</si>
  <si>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</si>
  <si>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</si>
  <si>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</si>
  <si>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</si>
  <si>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</si>
  <si>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</si>
  <si>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</si>
  <si>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</si>
  <si>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</si>
  <si>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</si>
  <si>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</si>
  <si>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</si>
  <si>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</si>
  <si>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</si>
  <si>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</si>
  <si>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</si>
  <si>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</si>
  <si>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</si>
  <si>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</si>
  <si>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</si>
  <si>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</si>
  <si>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</si>
  <si>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</si>
  <si>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</si>
  <si>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</si>
  <si>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</si>
  <si>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</si>
  <si>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</si>
  <si>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</si>
  <si>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</si>
  <si>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</si>
  <si>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</si>
  <si>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</si>
  <si>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</si>
  <si>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</si>
  <si>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</si>
  <si>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</si>
  <si>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</si>
  <si>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</si>
  <si>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</si>
  <si>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</si>
  <si>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</si>
  <si>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</si>
  <si>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</si>
  <si>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</si>
  <si>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</si>
  <si>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</si>
  <si>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</si>
  <si>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</si>
  <si>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</si>
  <si>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</si>
  <si>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</si>
  <si>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</si>
  <si>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</si>
  <si>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</si>
  <si>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</si>
  <si>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</si>
  <si>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</si>
  <si>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</si>
  <si>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</si>
  <si>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</si>
  <si>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</si>
  <si>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</si>
  <si>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</si>
  <si>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</si>
  <si>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</si>
  <si>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</si>
  <si>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</si>
  <si>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</si>
  <si>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</si>
  <si>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</si>
  <si>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</si>
  <si>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</si>
  <si>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</si>
  <si>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</si>
  <si>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</si>
  <si>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</si>
  <si>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</si>
  <si>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</si>
  <si>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</si>
  <si>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</si>
  <si>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</si>
  <si>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</si>
  <si>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</si>
  <si>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</si>
  <si>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</si>
  <si>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</si>
  <si>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</si>
  <si>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</si>
  <si>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</si>
  <si>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</si>
  <si>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</si>
  <si>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</si>
  <si>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</si>
  <si>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</si>
  <si>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</si>
  <si>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</si>
  <si>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</si>
  <si>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</si>
  <si>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</si>
  <si>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</si>
  <si>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</si>
  <si>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</si>
  <si>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</si>
  <si>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</si>
  <si>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</si>
  <si>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</si>
  <si>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</si>
  <si>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</si>
  <si>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</si>
  <si>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</si>
  <si>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</si>
  <si>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</si>
  <si>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</si>
  <si>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</si>
  <si>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</si>
  <si>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</si>
  <si>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</si>
  <si>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</si>
  <si>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</si>
  <si>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</si>
  <si>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</si>
  <si>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</si>
  <si>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</si>
  <si>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</si>
  <si>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</si>
  <si>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</si>
  <si>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</si>
  <si>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</si>
  <si>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</si>
  <si>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</si>
  <si>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</si>
  <si>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</si>
  <si>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</si>
  <si>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</si>
  <si>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</si>
  <si>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</si>
  <si>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</si>
  <si>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</si>
  <si>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</si>
  <si>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</si>
  <si>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</si>
  <si>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</si>
  <si>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</si>
  <si>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</si>
  <si>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</si>
  <si>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</si>
  <si>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</si>
  <si>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</si>
  <si>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</si>
  <si>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</si>
  <si>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</si>
  <si>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</si>
  <si>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</si>
  <si>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</si>
  <si>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</si>
  <si>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</si>
  <si>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</si>
  <si>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</si>
  <si>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</si>
  <si>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</si>
  <si>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</si>
  <si>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</si>
  <si>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</si>
  <si>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</si>
  <si>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</si>
  <si>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</si>
  <si>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</si>
  <si>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</si>
  <si>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</si>
  <si>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</si>
  <si>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</si>
  <si>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</si>
  <si>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</si>
  <si>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</si>
  <si>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</si>
  <si>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</si>
  <si>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</si>
  <si>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</si>
  <si>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</si>
  <si>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</si>
  <si>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</si>
  <si>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</si>
  <si>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</si>
  <si>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</si>
  <si>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</si>
  <si>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</si>
  <si>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</si>
  <si>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</si>
  <si>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</si>
  <si>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</si>
  <si>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</si>
  <si>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</si>
  <si>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</si>
  <si>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</si>
  <si>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</si>
  <si>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</si>
  <si>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</si>
  <si>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</si>
  <si>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</si>
  <si>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</si>
  <si>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</si>
  <si>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</si>
  <si>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</si>
  <si>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</si>
  <si>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</si>
  <si>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</si>
  <si>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</si>
  <si>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</si>
  <si>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</si>
  <si>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</si>
  <si>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</si>
  <si>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</si>
  <si>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</si>
  <si>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</si>
  <si>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</si>
  <si>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</si>
  <si>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</si>
  <si>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</si>
  <si>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</si>
  <si>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</si>
  <si>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</si>
  <si>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</si>
  <si>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</si>
  <si>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</si>
  <si>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</si>
  <si>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</si>
  <si>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</si>
  <si>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</si>
  <si>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</si>
  <si>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</si>
  <si>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</si>
  <si>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</si>
  <si>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</si>
  <si>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</si>
  <si>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</si>
  <si>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</si>
  <si>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</si>
  <si>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</si>
  <si>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</si>
  <si>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</si>
  <si>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</si>
  <si>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</si>
  <si>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</si>
  <si>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</si>
  <si>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</si>
  <si>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</si>
  <si>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</si>
  <si>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</si>
  <si>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</si>
  <si>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</si>
  <si>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</si>
  <si>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</si>
  <si>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</si>
  <si>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</si>
  <si>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</si>
  <si>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</si>
  <si>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</si>
  <si>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</si>
  <si>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</si>
  <si>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</si>
  <si>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</si>
  <si>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</si>
  <si>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</si>
  <si>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</si>
  <si>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</si>
  <si>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</si>
  <si>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</si>
  <si>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</si>
  <si>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</si>
  <si>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</si>
  <si>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</si>
  <si>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</si>
  <si>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</si>
  <si>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</si>
  <si>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</si>
  <si>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</si>
  <si>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</si>
  <si>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</si>
  <si>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</si>
  <si>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</si>
  <si>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</si>
  <si>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</si>
  <si>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</si>
  <si>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</si>
  <si>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</si>
  <si>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</si>
  <si>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</si>
  <si>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</si>
  <si>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</si>
  <si>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</si>
  <si>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</si>
  <si>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</si>
  <si>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</si>
  <si>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</si>
  <si>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</si>
  <si>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</si>
  <si>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</si>
  <si>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</si>
  <si>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</si>
  <si>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</si>
  <si>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</si>
  <si>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</si>
  <si>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</si>
  <si>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</si>
  <si>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</si>
  <si>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</si>
  <si>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</si>
  <si>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</si>
  <si>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</si>
  <si>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</si>
  <si>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</si>
  <si>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</si>
  <si>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</si>
  <si>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</si>
  <si>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</si>
  <si>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</si>
  <si>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</si>
  <si>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</si>
  <si>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</si>
  <si>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</si>
  <si>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</si>
  <si>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</si>
  <si>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</si>
  <si>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</si>
  <si>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</si>
  <si>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</si>
  <si>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</si>
  <si>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</si>
  <si>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</si>
  <si>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</si>
  <si>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</si>
  <si>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</si>
  <si>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</si>
  <si>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</si>
  <si>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</si>
  <si>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</si>
  <si>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</si>
  <si>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</si>
  <si>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</si>
  <si>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</si>
  <si>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</si>
  <si>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</si>
  <si>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</si>
  <si>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</si>
  <si>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</si>
  <si>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</si>
  <si>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</si>
  <si>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</si>
  <si>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</si>
  <si>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</si>
  <si>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</si>
  <si>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</si>
  <si>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</si>
  <si>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</si>
  <si>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</si>
  <si>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</si>
  <si>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</si>
  <si>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</si>
  <si>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</si>
  <si>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</si>
  <si>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</si>
  <si>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</si>
  <si>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</si>
  <si>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</si>
  <si>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</si>
  <si>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</si>
  <si>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</si>
  <si>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</si>
  <si>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</si>
  <si>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</si>
  <si>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</si>
  <si>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</si>
  <si>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</si>
  <si>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</si>
  <si>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</si>
  <si>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</si>
  <si>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</si>
  <si>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</si>
  <si>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</si>
  <si>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</si>
  <si>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</si>
  <si>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</si>
  <si>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</si>
  <si>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</si>
  <si>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</si>
  <si>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</si>
  <si>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</si>
  <si>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</si>
  <si>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</si>
  <si>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</si>
  <si>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</si>
  <si>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</si>
  <si>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</si>
  <si>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</si>
  <si>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</si>
  <si>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</si>
  <si>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</si>
  <si>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</si>
  <si>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</si>
  <si>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</si>
  <si>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</si>
  <si>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</si>
  <si>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</si>
  <si>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</si>
  <si>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</si>
  <si>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</si>
  <si>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</si>
  <si>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</si>
  <si>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</si>
  <si>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</si>
  <si>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</si>
  <si>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</si>
  <si>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</si>
  <si>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</si>
  <si>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</si>
  <si>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</si>
  <si>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</si>
  <si>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</si>
  <si>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</si>
  <si>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</si>
  <si>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</si>
  <si>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</si>
  <si>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</si>
  <si>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</si>
  <si>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</si>
  <si>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</si>
  <si>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</si>
  <si>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</si>
  <si>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</si>
  <si>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</si>
  <si>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</si>
  <si>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</si>
  <si>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</si>
  <si>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</si>
  <si>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</si>
  <si>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</si>
  <si>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</si>
  <si>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</si>
  <si>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</si>
  <si>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</si>
  <si>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</si>
  <si>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</si>
  <si>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</si>
  <si>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</si>
  <si>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</si>
  <si>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</si>
  <si>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</si>
  <si>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</si>
  <si>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</si>
  <si>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</si>
  <si>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</si>
  <si>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</si>
  <si>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</si>
  <si>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</si>
  <si>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</si>
  <si>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</si>
  <si>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</si>
  <si>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</si>
  <si>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</si>
  <si>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</si>
  <si>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</si>
  <si>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</si>
  <si>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</si>
  <si>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</si>
  <si>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</si>
  <si>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</si>
  <si>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</si>
  <si>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</si>
  <si>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</si>
  <si>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</si>
  <si>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</si>
  <si>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</si>
  <si>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</si>
  <si>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</si>
  <si>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</si>
  <si>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</si>
  <si>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</si>
  <si>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</si>
  <si>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</si>
  <si>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</si>
  <si>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</si>
  <si>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</si>
  <si>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</si>
  <si>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</si>
  <si>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</si>
  <si>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</si>
  <si>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</si>
  <si>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</si>
  <si>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</si>
  <si>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</si>
  <si>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</si>
  <si>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</si>
  <si>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</si>
  <si>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</si>
  <si>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</si>
  <si>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</si>
  <si>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</si>
  <si>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</si>
  <si>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</si>
  <si>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</si>
  <si>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</si>
  <si>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</si>
  <si>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</si>
  <si>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</si>
  <si>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</si>
  <si>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</si>
  <si>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</si>
  <si>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</si>
  <si>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</si>
  <si>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</si>
  <si>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</si>
  <si>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</si>
  <si>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</si>
  <si>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</si>
  <si>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</si>
  <si>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</si>
  <si>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</si>
  <si>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</si>
  <si>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</si>
  <si>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</si>
  <si>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</si>
  <si>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</si>
  <si>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</si>
  <si>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</si>
  <si>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</si>
  <si>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</si>
  <si>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</si>
  <si>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</si>
  <si>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</si>
  <si>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</si>
  <si>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</si>
  <si>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</si>
  <si>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</si>
  <si>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</si>
  <si>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</si>
  <si>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</si>
  <si>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</si>
  <si>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</si>
  <si>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</si>
  <si>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</si>
  <si>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</si>
  <si>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</si>
  <si>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</si>
  <si>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</si>
  <si>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</si>
  <si>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</si>
  <si>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</si>
  <si>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</si>
  <si>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</si>
  <si>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</si>
  <si>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</si>
  <si>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</si>
  <si>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</si>
  <si>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</si>
  <si>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</si>
  <si>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</si>
  <si>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</si>
  <si>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</si>
  <si>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</si>
  <si>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</si>
  <si>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</si>
  <si>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</si>
  <si>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</si>
  <si>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</si>
  <si>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</si>
  <si>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</si>
  <si>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</si>
  <si>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</si>
  <si>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</si>
  <si>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</si>
  <si>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</si>
  <si>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</si>
  <si>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</si>
  <si>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</si>
  <si>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</si>
  <si>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</si>
  <si>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</si>
  <si>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</si>
  <si>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</si>
  <si>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</si>
  <si>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</si>
  <si>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</si>
  <si>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</si>
  <si>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</si>
  <si>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</si>
  <si>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</si>
  <si>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</si>
  <si>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</si>
  <si>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</si>
  <si>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</si>
  <si>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</si>
  <si>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</si>
  <si>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</si>
  <si>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</si>
  <si>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</si>
  <si>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</si>
  <si>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</si>
  <si>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</si>
  <si>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</si>
  <si>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</si>
  <si>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</si>
  <si>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</si>
  <si>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</si>
  <si>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</si>
  <si>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</si>
  <si>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</si>
  <si>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</si>
  <si>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</si>
  <si>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</si>
  <si>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</si>
  <si>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</si>
  <si>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</si>
  <si>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</si>
  <si>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</si>
  <si>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</si>
  <si>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</si>
  <si>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</si>
  <si>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</si>
  <si>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</si>
  <si>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</si>
  <si>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</si>
  <si>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</si>
  <si>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</si>
  <si>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</si>
  <si>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</si>
  <si>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</si>
  <si>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</si>
  <si>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</si>
  <si>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</si>
  <si>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</si>
  <si>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</si>
  <si>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</si>
  <si>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</si>
  <si>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</si>
  <si>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</si>
  <si>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</si>
  <si>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</si>
  <si>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</si>
  <si>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</si>
  <si>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</si>
  <si>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</si>
  <si>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</si>
  <si>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</si>
  <si>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</si>
  <si>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</si>
  <si>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</si>
  <si>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</si>
  <si>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</si>
  <si>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</si>
  <si>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</si>
  <si>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</si>
  <si>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</si>
  <si>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</si>
  <si>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</si>
  <si>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</si>
  <si>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</si>
  <si>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</si>
  <si>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</si>
  <si>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</si>
  <si>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</si>
  <si>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</si>
  <si>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</si>
  <si>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</si>
  <si>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</si>
  <si>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</si>
  <si>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</si>
  <si>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</si>
  <si>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</si>
  <si>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</si>
  <si>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</si>
  <si>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</si>
  <si>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</si>
  <si>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</si>
  <si>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</si>
  <si>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</si>
  <si>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</si>
  <si>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</si>
  <si>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</si>
  <si>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</si>
  <si>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</si>
  <si>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</si>
  <si>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</si>
  <si>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</si>
  <si>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</si>
  <si>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</si>
  <si>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</si>
  <si>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</si>
  <si>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</si>
  <si>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</si>
  <si>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</si>
  <si>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</si>
  <si>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</si>
  <si>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</si>
  <si>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</si>
  <si>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</si>
  <si>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</si>
  <si>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</si>
  <si>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</si>
  <si>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</si>
  <si>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</si>
  <si>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</si>
  <si>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</si>
  <si>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</si>
  <si>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</si>
  <si>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</si>
  <si>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</si>
  <si>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</si>
  <si>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</si>
  <si>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</si>
  <si>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</si>
  <si>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</si>
  <si>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</si>
  <si>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</si>
  <si>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</si>
  <si>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</si>
  <si>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</si>
  <si>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</si>
  <si>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</si>
  <si>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</si>
  <si>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</si>
  <si>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</si>
  <si>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</si>
  <si>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</si>
  <si>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</si>
  <si>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</si>
  <si>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</si>
  <si>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</si>
  <si>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</si>
  <si>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</si>
  <si>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</si>
  <si>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</si>
  <si>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</si>
  <si>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</si>
  <si>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</si>
  <si>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</si>
  <si>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</si>
  <si>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</si>
  <si>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</si>
  <si>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</si>
  <si>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</si>
  <si>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</si>
  <si>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</si>
  <si>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</si>
  <si>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</si>
  <si>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</si>
  <si>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</si>
  <si>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</si>
  <si>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</si>
  <si>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</si>
  <si>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</si>
  <si>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</si>
  <si>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</si>
  <si>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</si>
  <si>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</si>
  <si>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</si>
  <si>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</si>
  <si>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</si>
  <si>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</si>
  <si>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</si>
  <si>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</si>
  <si>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</si>
  <si>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</si>
  <si>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</si>
  <si>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</si>
  <si>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</si>
  <si>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</si>
  <si>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</si>
  <si>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</si>
  <si>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</si>
  <si>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</si>
  <si>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</si>
  <si>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</si>
  <si>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</si>
  <si>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</si>
  <si>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</si>
  <si>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</si>
  <si>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</si>
  <si>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</si>
  <si>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</si>
  <si>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</si>
  <si>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</si>
  <si>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</si>
  <si>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</si>
  <si>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</si>
  <si>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</si>
  <si>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</si>
  <si>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</si>
  <si>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</si>
  <si>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</si>
  <si>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</si>
  <si>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</si>
  <si>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</si>
  <si>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</si>
  <si>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</si>
  <si>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</si>
  <si>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</si>
  <si>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</si>
  <si>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</si>
  <si>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</si>
  <si>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</si>
  <si>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</si>
  <si>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</si>
  <si>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</si>
  <si>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</si>
  <si>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</si>
  <si>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</si>
  <si>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</si>
  <si>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</si>
  <si>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</si>
  <si>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</si>
  <si>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</si>
  <si>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</si>
  <si>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</si>
  <si>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</si>
  <si>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</si>
  <si>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</si>
  <si>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</si>
  <si>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</si>
  <si>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</si>
  <si>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</si>
  <si>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</si>
  <si>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</si>
  <si>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</si>
  <si>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</si>
  <si>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</si>
  <si>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</si>
  <si>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</si>
  <si>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</si>
  <si>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</si>
  <si>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</si>
  <si>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</si>
  <si>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</si>
  <si>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</si>
  <si>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</si>
  <si>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</si>
  <si>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</si>
  <si>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</si>
  <si>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</si>
  <si>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</si>
  <si>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</si>
  <si>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</si>
  <si>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</si>
  <si>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</si>
  <si>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</si>
  <si>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</si>
  <si>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</si>
  <si>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</si>
  <si>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</si>
  <si>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</si>
  <si>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</si>
  <si>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</si>
  <si>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</si>
  <si>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</si>
  <si>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</si>
  <si>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</si>
  <si>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</si>
  <si>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</si>
  <si>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</si>
  <si>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</si>
  <si>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</si>
  <si>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</si>
  <si>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</si>
  <si>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</si>
  <si>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</si>
  <si>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</si>
  <si>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</si>
  <si>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</si>
  <si>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</si>
  <si>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</si>
  <si>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</si>
  <si>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</si>
  <si>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</si>
  <si>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</si>
  <si>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</si>
  <si>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</si>
  <si>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</si>
  <si>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</si>
  <si>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</si>
  <si>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</si>
  <si>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</si>
  <si>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</si>
  <si>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</si>
  <si>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</si>
  <si>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</si>
  <si>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</si>
  <si>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</si>
  <si>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</si>
  <si>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</si>
  <si>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</si>
  <si>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</si>
  <si>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</si>
  <si>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</si>
  <si>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</si>
  <si>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</si>
  <si>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</si>
  <si>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</si>
  <si>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</si>
  <si>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</si>
  <si>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</si>
  <si>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</si>
  <si>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</si>
  <si>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</si>
  <si>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</si>
  <si>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</si>
  <si>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</si>
  <si>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</si>
  <si>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</si>
  <si>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</si>
  <si>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</si>
  <si>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</si>
  <si>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</si>
  <si>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</si>
  <si>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</si>
  <si>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</si>
  <si>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</si>
  <si>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</si>
  <si>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</si>
  <si>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</si>
  <si>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</si>
  <si>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</si>
  <si>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</si>
  <si>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</si>
  <si>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</si>
  <si>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</si>
  <si>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</si>
  <si>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</si>
  <si>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</si>
  <si>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</si>
  <si>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</si>
  <si>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</si>
  <si>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</si>
  <si>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</si>
  <si>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</si>
  <si>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</si>
  <si>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</si>
  <si>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</si>
  <si>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</si>
  <si>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</si>
  <si>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</si>
  <si>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</si>
  <si>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</si>
  <si>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</si>
  <si>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</si>
  <si>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</si>
  <si>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</si>
  <si>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</si>
  <si>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</si>
  <si>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</si>
  <si>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</si>
  <si>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</si>
  <si>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</si>
  <si>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</si>
  <si>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</si>
  <si>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</si>
  <si>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</si>
  <si>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</si>
  <si>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</si>
  <si>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</si>
  <si>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</si>
  <si>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</si>
  <si>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</si>
  <si>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</si>
  <si>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</si>
  <si>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</si>
  <si>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</si>
  <si>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</si>
  <si>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</si>
  <si>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</si>
  <si>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</si>
  <si>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</si>
  <si>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</si>
  <si>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</si>
  <si>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</si>
  <si>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</si>
  <si>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</si>
  <si>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</si>
  <si>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</si>
  <si>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</si>
  <si>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</si>
  <si>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</si>
  <si>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</si>
  <si>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</si>
  <si>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</si>
  <si>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</si>
  <si>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</si>
  <si>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</si>
  <si>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</si>
  <si>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</si>
  <si>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</si>
  <si>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</si>
  <si>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</si>
  <si>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</si>
  <si>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</si>
  <si>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</si>
  <si>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</si>
  <si>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</si>
  <si>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</si>
  <si>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</si>
  <si>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</si>
  <si>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</si>
  <si>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</si>
  <si>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</si>
  <si>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</si>
  <si>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</si>
  <si>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</si>
  <si>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</si>
  <si>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</si>
  <si>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</si>
  <si>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</si>
  <si>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</si>
  <si>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</si>
  <si>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</si>
  <si>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</si>
  <si>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</si>
  <si>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</si>
  <si>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</si>
  <si>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</si>
  <si>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</si>
  <si>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</si>
  <si>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</si>
  <si>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</si>
  <si>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</si>
  <si>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</si>
  <si>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</si>
  <si>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</si>
  <si>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</si>
  <si>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</si>
  <si>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</si>
  <si>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</si>
  <si>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</si>
  <si>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</si>
  <si>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</si>
  <si>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</si>
  <si>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</si>
  <si>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</si>
  <si>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</si>
  <si>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</si>
  <si>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</si>
  <si>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</si>
  <si>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</si>
  <si>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</si>
  <si>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</si>
  <si>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</si>
  <si>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</si>
  <si>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</si>
  <si>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</si>
  <si>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</si>
  <si>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</si>
  <si>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</si>
  <si>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</si>
  <si>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</si>
  <si>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</si>
  <si>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</si>
  <si>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</si>
  <si>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</si>
  <si>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</si>
  <si>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</si>
  <si>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</si>
  <si>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</si>
  <si>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</si>
  <si>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</si>
  <si>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</si>
  <si>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</si>
  <si>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</si>
  <si>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</si>
  <si>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</si>
  <si>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</si>
  <si>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</si>
  <si>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</si>
  <si>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</si>
  <si>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</si>
  <si>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</si>
  <si>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</si>
  <si>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</si>
  <si>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</si>
  <si>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</si>
  <si>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</si>
  <si>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</si>
  <si>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</si>
  <si>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</si>
  <si>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</si>
  <si>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</si>
  <si>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</si>
  <si>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</si>
  <si>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</si>
  <si>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</si>
  <si>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</si>
  <si>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</si>
  <si>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</si>
  <si>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</si>
  <si>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</si>
  <si>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</si>
  <si>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</si>
  <si>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</si>
  <si>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</si>
  <si>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</si>
  <si>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</si>
  <si>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</si>
  <si>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</si>
  <si>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</si>
  <si>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</si>
  <si>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</si>
  <si>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</si>
  <si>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</si>
  <si>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</si>
  <si>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</si>
  <si>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</si>
  <si>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</si>
  <si>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</si>
  <si>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</si>
  <si>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</si>
  <si>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</si>
  <si>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</si>
  <si>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</si>
  <si>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</si>
  <si>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</si>
  <si>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</si>
  <si>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</si>
  <si>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</si>
  <si>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</si>
  <si>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</si>
  <si>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</si>
  <si>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</si>
  <si>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</si>
  <si>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</si>
  <si>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</si>
  <si>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</si>
  <si>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</si>
  <si>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</si>
  <si>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</si>
  <si>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</si>
  <si>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</si>
  <si>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</si>
  <si>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</si>
  <si>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</si>
  <si>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</si>
  <si>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</si>
  <si>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</si>
  <si>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</si>
  <si>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</si>
  <si>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</si>
  <si>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</si>
  <si>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</si>
  <si>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</si>
  <si>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</si>
  <si>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</si>
  <si>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</si>
  <si>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</si>
  <si>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</si>
  <si>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</si>
  <si>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</si>
  <si>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</si>
  <si>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</si>
  <si>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</si>
  <si>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</si>
  <si>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</si>
  <si>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</si>
  <si>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</si>
  <si>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</si>
  <si>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</si>
  <si>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</si>
  <si>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</si>
  <si>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</si>
  <si>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</si>
  <si>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</si>
  <si>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</si>
  <si>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</si>
  <si>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</si>
  <si>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</si>
  <si>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</si>
  <si>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</si>
  <si>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</si>
  <si>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</si>
  <si>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</si>
  <si>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</si>
  <si>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</si>
  <si>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</si>
  <si>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</si>
  <si>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</si>
  <si>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</si>
  <si>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</si>
  <si>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</si>
  <si>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</si>
  <si>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</si>
  <si>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</si>
  <si>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</si>
  <si>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</si>
  <si>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</si>
  <si>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</si>
  <si>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</si>
  <si>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</si>
  <si>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</si>
  <si>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</si>
  <si>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</si>
  <si>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</si>
  <si>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</si>
  <si>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</si>
  <si>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</si>
  <si>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</si>
  <si>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</si>
  <si>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</si>
  <si>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</si>
  <si>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</si>
  <si>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</si>
  <si>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</si>
  <si>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</si>
  <si>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</si>
  <si>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</si>
  <si>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</si>
  <si>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</si>
  <si>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</si>
  <si>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</si>
  <si>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</si>
  <si>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</si>
  <si>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</si>
  <si>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</si>
  <si>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</si>
  <si>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</si>
  <si>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</si>
  <si>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</si>
  <si>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</si>
  <si>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</si>
  <si>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</si>
  <si>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</si>
  <si>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</si>
  <si>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</si>
  <si>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</si>
  <si>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</si>
  <si>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</si>
  <si>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</si>
  <si>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</si>
  <si>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</si>
  <si>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</si>
  <si>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</si>
  <si>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</si>
  <si>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</si>
  <si>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</si>
  <si>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</si>
  <si>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</si>
  <si>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</si>
  <si>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</si>
  <si>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</si>
  <si>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</si>
  <si>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</si>
  <si>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</si>
  <si>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</si>
  <si>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</si>
  <si>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</si>
  <si>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</si>
  <si>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</si>
  <si>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</si>
  <si>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</si>
  <si>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</si>
  <si>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</si>
  <si>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</si>
  <si>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</si>
  <si>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</si>
  <si>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</si>
  <si>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</si>
  <si>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</si>
  <si>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</si>
  <si>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</si>
  <si>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</si>
  <si>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</si>
  <si>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</si>
  <si>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</si>
  <si>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</si>
  <si>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</si>
  <si>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</si>
  <si>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</si>
  <si>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</si>
  <si>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</si>
  <si>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</si>
  <si>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</si>
  <si>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</si>
  <si>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</si>
  <si>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</si>
  <si>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</si>
  <si>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</si>
  <si>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</si>
  <si>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</si>
  <si>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</si>
  <si>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</si>
  <si>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</si>
  <si>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</si>
  <si>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</si>
  <si>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</si>
  <si>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</si>
  <si>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</si>
  <si>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</si>
  <si>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</si>
  <si>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</si>
  <si>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</si>
  <si>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</si>
  <si>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</si>
  <si>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</si>
  <si>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</si>
  <si>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</si>
  <si>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</si>
  <si>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</si>
  <si>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</si>
  <si>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</si>
  <si>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</si>
  <si>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</si>
  <si>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</si>
  <si>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</si>
  <si>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</si>
  <si>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</si>
  <si>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</si>
  <si>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</si>
  <si>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</si>
  <si>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</si>
  <si>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</si>
  <si>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</si>
  <si>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</si>
  <si>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</si>
  <si>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</si>
  <si>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</si>
  <si>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</si>
  <si>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</si>
  <si>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</si>
  <si>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</si>
  <si>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</si>
  <si>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</si>
  <si>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</si>
  <si>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</si>
  <si>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</si>
  <si>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</si>
  <si>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</si>
  <si>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</si>
  <si>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</si>
  <si>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</si>
  <si>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</si>
  <si>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</si>
  <si>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</si>
  <si>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</si>
  <si>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</si>
  <si>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</si>
  <si>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</si>
  <si>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</si>
  <si>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</si>
  <si>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</si>
  <si>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</si>
  <si>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</si>
  <si>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</si>
  <si>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</si>
  <si>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</si>
  <si>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</si>
  <si>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</si>
  <si>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</si>
  <si>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</si>
  <si>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</si>
  <si>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</si>
  <si>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</si>
  <si>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</si>
  <si>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</si>
  <si>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</si>
  <si>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</si>
  <si>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</si>
  <si>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</si>
  <si>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</si>
  <si>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</si>
  <si>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</si>
  <si>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</si>
  <si>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</si>
  <si>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</si>
  <si>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</si>
  <si>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</si>
  <si>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</si>
  <si>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</si>
  <si>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</si>
  <si>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</si>
  <si>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</si>
  <si>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</si>
  <si>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</si>
  <si>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</si>
  <si>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</si>
  <si>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</si>
  <si>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</si>
  <si>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</si>
  <si>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</si>
  <si>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</si>
  <si>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</si>
  <si>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</si>
  <si>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</si>
  <si>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</si>
  <si>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</si>
  <si>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</si>
  <si>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</si>
  <si>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</si>
  <si>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</si>
  <si>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</si>
  <si>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</si>
  <si>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</si>
  <si>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</si>
  <si>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</si>
  <si>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</si>
  <si>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</si>
  <si>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</si>
  <si>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</si>
  <si>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</si>
  <si>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</si>
  <si>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</si>
  <si>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</si>
  <si>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</si>
  <si>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</si>
  <si>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</si>
  <si>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</si>
  <si>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</si>
  <si>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</si>
  <si>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</si>
  <si>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</si>
  <si>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</si>
  <si>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</si>
  <si>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</si>
  <si>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</si>
  <si>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</si>
  <si>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</si>
  <si>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</si>
  <si>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</si>
  <si>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</si>
  <si>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</si>
  <si>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</si>
  <si>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</si>
  <si>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</si>
  <si>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</si>
  <si>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</si>
  <si>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</si>
  <si>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</si>
  <si>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</si>
  <si>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</si>
  <si>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</si>
  <si>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</si>
  <si>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</si>
  <si>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</si>
  <si>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</si>
  <si>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</si>
  <si>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</si>
  <si>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</si>
  <si>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</si>
  <si>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</si>
  <si>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</si>
  <si>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</si>
  <si>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</si>
  <si>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</si>
  <si>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</si>
  <si>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</si>
  <si>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</si>
  <si>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</si>
  <si>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</si>
  <si>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</si>
  <si>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</si>
  <si>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</si>
  <si>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</si>
  <si>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</si>
  <si>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</si>
  <si>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</si>
  <si>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</si>
  <si>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</si>
  <si>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</si>
  <si>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</si>
  <si>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</si>
  <si>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</si>
  <si>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</si>
  <si>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</si>
  <si>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</si>
  <si>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</si>
  <si>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</si>
  <si>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</si>
  <si>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</si>
  <si>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</si>
  <si>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</si>
  <si>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</si>
  <si>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</si>
  <si>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</si>
  <si>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</si>
  <si>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</si>
  <si>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</si>
  <si>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</si>
  <si>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</si>
  <si>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</si>
  <si>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</si>
  <si>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</si>
  <si>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</si>
  <si>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</si>
  <si>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</si>
  <si>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</si>
  <si>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</si>
  <si>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</si>
  <si>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</si>
  <si>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</si>
  <si>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</si>
  <si>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</si>
  <si>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</si>
  <si>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</si>
  <si>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</si>
  <si>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</si>
  <si>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</si>
  <si>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</si>
  <si>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</si>
  <si>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</si>
  <si>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</si>
  <si>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</si>
  <si>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</si>
  <si>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</si>
  <si>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</si>
  <si>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</si>
  <si>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</si>
  <si>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</si>
  <si>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</si>
  <si>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</si>
  <si>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</si>
  <si>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</si>
  <si>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</si>
  <si>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</si>
  <si>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</si>
  <si>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</si>
  <si>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</si>
  <si>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</si>
  <si>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</si>
  <si>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</si>
  <si>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</si>
  <si>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</si>
  <si>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</si>
  <si>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</si>
  <si>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</si>
  <si>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</si>
  <si>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</si>
  <si>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</si>
  <si>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</si>
  <si>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</si>
  <si>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</si>
  <si>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</si>
  <si>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</si>
  <si>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</si>
  <si>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</si>
  <si>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</si>
  <si>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</si>
  <si>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</si>
  <si>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</si>
  <si>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</si>
  <si>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</si>
  <si>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</si>
  <si>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</si>
  <si>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</si>
  <si>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</si>
  <si>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</si>
  <si>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</si>
  <si>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</si>
  <si>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</si>
  <si>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</si>
  <si>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</si>
  <si>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</si>
  <si>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</si>
  <si>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</si>
  <si>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</si>
  <si>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</si>
  <si>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</si>
  <si>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</si>
  <si>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</si>
  <si>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</si>
  <si>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</si>
  <si>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</si>
  <si>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</si>
  <si>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</si>
  <si>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</si>
  <si>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</si>
  <si>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</si>
  <si>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</si>
  <si>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</si>
  <si>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</si>
  <si>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</si>
  <si>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</si>
  <si>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</si>
  <si>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</si>
  <si>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</si>
  <si>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</si>
  <si>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</si>
  <si>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</si>
  <si>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</si>
  <si>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</si>
  <si>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</si>
  <si>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</si>
  <si>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</si>
  <si>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</si>
  <si>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</si>
  <si>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</si>
  <si>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</si>
  <si>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</si>
  <si>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</si>
  <si>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</si>
  <si>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</si>
  <si>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</si>
  <si>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</si>
  <si>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</si>
  <si>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</si>
  <si>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</si>
  <si>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</si>
  <si>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</si>
  <si>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</si>
  <si>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</si>
  <si>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</si>
  <si>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</si>
  <si>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</si>
  <si>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</si>
  <si>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</si>
  <si>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</si>
  <si>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</si>
  <si>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</si>
  <si>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</si>
  <si>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</si>
  <si>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</si>
  <si>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</si>
  <si>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</si>
  <si>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</si>
  <si>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</si>
  <si>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</si>
  <si>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</si>
  <si>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</si>
  <si>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</si>
  <si>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</si>
  <si>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</si>
  <si>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</si>
  <si>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</si>
  <si>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</si>
  <si>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</si>
  <si>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</si>
  <si>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</si>
  <si>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</si>
  <si>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</si>
  <si>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</si>
  <si>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</si>
  <si>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</si>
  <si>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</si>
  <si>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</si>
  <si>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</si>
  <si>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</si>
  <si>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</si>
  <si>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</si>
  <si>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</si>
  <si>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</si>
  <si>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</si>
  <si>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</si>
  <si>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</si>
  <si>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</si>
  <si>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</si>
  <si>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</si>
  <si>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</si>
  <si>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</si>
  <si>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</si>
  <si>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</si>
  <si>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</si>
  <si>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</si>
  <si>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</si>
  <si>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</si>
  <si>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</si>
  <si>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</si>
  <si>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</si>
  <si>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</si>
  <si>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</si>
  <si>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</si>
  <si>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</si>
  <si>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</si>
  <si>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</si>
  <si>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</si>
  <si>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</si>
  <si>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</si>
  <si>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</si>
  <si>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</si>
  <si>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</si>
  <si>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</si>
  <si>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</si>
  <si>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</si>
  <si>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</si>
  <si>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</si>
  <si>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</si>
  <si>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</si>
  <si>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</si>
  <si>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</si>
  <si>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</si>
  <si>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</si>
  <si>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</si>
  <si>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</si>
  <si>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</si>
  <si>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</si>
  <si>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</si>
  <si>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</si>
  <si>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</si>
  <si>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</si>
  <si>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</si>
  <si>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</si>
  <si>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</si>
  <si>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</si>
  <si>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</si>
  <si>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</si>
  <si>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</si>
  <si>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</si>
  <si>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</si>
  <si>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</si>
  <si>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</si>
  <si>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</si>
  <si>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</si>
  <si>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</si>
  <si>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</si>
  <si>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</si>
  <si>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</si>
  <si>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</si>
  <si>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</si>
  <si>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</si>
  <si>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</si>
  <si>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</si>
  <si>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</si>
  <si>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</si>
  <si>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</si>
  <si>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</si>
  <si>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</si>
  <si>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</si>
  <si>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</si>
  <si>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</si>
  <si>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</si>
  <si>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</si>
  <si>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</si>
  <si>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</si>
  <si>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</si>
  <si>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</si>
  <si>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</si>
  <si>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</si>
  <si>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</si>
  <si>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</si>
  <si>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</si>
  <si>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</si>
  <si>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</si>
  <si>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</si>
  <si>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</si>
  <si>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</si>
  <si>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</si>
  <si>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</si>
  <si>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</si>
  <si>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</si>
  <si>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</si>
  <si>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</si>
  <si>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</si>
  <si>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</si>
  <si>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</si>
  <si>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</si>
  <si>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</si>
  <si>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</si>
  <si>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</si>
  <si>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</si>
  <si>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</si>
  <si>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</si>
  <si>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</si>
  <si>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</si>
  <si>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</si>
  <si>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</si>
  <si>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</si>
  <si>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</si>
  <si>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</si>
  <si>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</si>
  <si>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</si>
  <si>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</si>
  <si>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</si>
  <si>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</si>
  <si>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</si>
  <si>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</si>
  <si>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</si>
  <si>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</si>
  <si>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</si>
  <si>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</si>
  <si>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</si>
  <si>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</si>
  <si>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</si>
  <si>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</si>
  <si>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</si>
  <si>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</si>
  <si>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</si>
  <si>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</si>
  <si>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</si>
  <si>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</si>
  <si>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</si>
  <si>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</si>
  <si>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</si>
  <si>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</si>
  <si>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</si>
  <si>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</si>
  <si>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</si>
  <si>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</si>
  <si>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</si>
  <si>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</si>
  <si>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</si>
  <si>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</si>
  <si>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</si>
  <si>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</si>
  <si>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</si>
  <si>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</si>
  <si>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</si>
  <si>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</si>
  <si>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</si>
  <si>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</si>
  <si>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</si>
  <si>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</si>
  <si>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</si>
  <si>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</si>
  <si>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</si>
  <si>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</si>
  <si>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</si>
  <si>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</si>
  <si>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</si>
  <si>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</si>
  <si>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</si>
  <si>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</si>
  <si>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</si>
  <si>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</si>
  <si>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</si>
  <si>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</si>
  <si>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</si>
  <si>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</si>
  <si>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</si>
  <si>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</si>
  <si>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</si>
  <si>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</si>
  <si>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</si>
  <si>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</si>
  <si>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</si>
  <si>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</si>
  <si>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</si>
  <si>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</si>
  <si>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</si>
  <si>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</si>
  <si>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</si>
  <si>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</si>
  <si>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</si>
  <si>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</si>
  <si>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</si>
  <si>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</si>
  <si>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</si>
  <si>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</si>
  <si>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</si>
  <si>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</si>
  <si>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</si>
  <si>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</si>
  <si>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</si>
  <si>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</si>
  <si>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</si>
  <si>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</si>
  <si>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</si>
  <si>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</si>
  <si>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</si>
  <si>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</si>
  <si>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</si>
  <si>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</si>
  <si>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</si>
  <si>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</si>
  <si>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</si>
  <si>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</si>
  <si>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</si>
  <si>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</si>
  <si>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</si>
  <si>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</si>
  <si>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</si>
  <si>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</si>
  <si>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</si>
  <si>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</si>
  <si>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</si>
  <si>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</si>
  <si>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</si>
  <si>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</si>
  <si>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</si>
  <si>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</si>
  <si>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</si>
  <si>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</si>
  <si>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</si>
  <si>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</si>
  <si>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</si>
  <si>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</si>
  <si>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</si>
  <si>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</si>
  <si>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</si>
  <si>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</si>
  <si>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</si>
  <si>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</si>
  <si>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</si>
  <si>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</si>
  <si>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</si>
  <si>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</si>
  <si>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</si>
  <si>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</si>
  <si>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</si>
  <si>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</si>
  <si>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</si>
  <si>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</si>
  <si>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</si>
  <si>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</si>
  <si>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</si>
  <si>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</si>
  <si>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</si>
  <si>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</si>
  <si>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</si>
  <si>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</si>
  <si>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</si>
  <si>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</si>
  <si>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</si>
  <si>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</si>
  <si>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</si>
  <si>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</si>
  <si>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</si>
  <si>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</si>
  <si>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</si>
  <si>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</si>
  <si>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</si>
  <si>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</si>
  <si>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</si>
  <si>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</si>
  <si>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</si>
  <si>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</si>
  <si>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</si>
  <si>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</si>
  <si>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</si>
  <si>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</si>
  <si>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</si>
  <si>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</si>
  <si>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</si>
  <si>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</si>
  <si>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</si>
  <si>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</si>
  <si>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</si>
  <si>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</si>
  <si>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</si>
  <si>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</si>
  <si>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</si>
  <si>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</si>
  <si>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</si>
  <si>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</si>
  <si>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</si>
  <si>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</si>
  <si>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</si>
  <si>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</si>
  <si>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</si>
  <si>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</si>
  <si>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</si>
  <si>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</si>
  <si>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</si>
  <si>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</si>
  <si>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</si>
  <si>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</si>
  <si>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</si>
  <si>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</si>
  <si>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</si>
  <si>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</si>
  <si>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</si>
  <si>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</si>
  <si>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</si>
  <si>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</si>
  <si>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</si>
  <si>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</si>
  <si>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</si>
  <si>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</si>
  <si>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</si>
  <si>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</si>
  <si>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</si>
  <si>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</si>
  <si>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</si>
  <si>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</si>
  <si>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</si>
  <si>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</si>
  <si>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</si>
  <si>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</si>
  <si>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</si>
  <si>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</si>
  <si>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</si>
  <si>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</si>
  <si>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</si>
  <si>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</si>
  <si>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</si>
  <si>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</si>
  <si>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</si>
  <si>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</si>
  <si>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</si>
  <si>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</si>
  <si>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</si>
  <si>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</si>
  <si>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</si>
  <si>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</si>
  <si>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</si>
  <si>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</si>
  <si>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</si>
  <si>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</si>
  <si>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</si>
  <si>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</si>
  <si>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</si>
  <si>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</si>
  <si>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</si>
  <si>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</si>
  <si>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</si>
  <si>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</si>
  <si>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</si>
  <si>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</si>
  <si>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</si>
  <si>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</si>
  <si>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</si>
  <si>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</si>
  <si>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</si>
  <si>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</si>
  <si>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</si>
  <si>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</si>
  <si>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</si>
  <si>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</si>
  <si>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</si>
  <si>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</si>
  <si>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</si>
  <si>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</si>
  <si>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</si>
  <si>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</si>
  <si>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</si>
  <si>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</si>
  <si>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</si>
  <si>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</si>
  <si>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</si>
  <si>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</si>
  <si>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</si>
  <si>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</si>
  <si>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</si>
  <si>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</si>
  <si>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</si>
  <si>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</si>
  <si>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</si>
  <si>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</si>
  <si>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</si>
  <si>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</si>
  <si>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</si>
  <si>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</si>
  <si>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</si>
  <si>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</si>
  <si>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</si>
  <si>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</si>
  <si>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</si>
  <si>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</si>
  <si>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</si>
  <si>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</si>
  <si>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</si>
  <si>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</si>
  <si>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</si>
  <si>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</si>
  <si>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</si>
  <si>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</si>
  <si>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</si>
  <si>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</si>
  <si>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</si>
  <si>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</si>
  <si>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</si>
  <si>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</si>
  <si>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</si>
  <si>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</si>
  <si>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</si>
  <si>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</si>
  <si>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</si>
  <si>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</si>
  <si>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</si>
  <si>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</si>
  <si>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</si>
  <si>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</si>
  <si>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</si>
  <si>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</si>
  <si>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</si>
  <si>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</si>
  <si>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</si>
  <si>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</si>
  <si>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</si>
  <si>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</si>
  <si>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</si>
  <si>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</si>
  <si>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</si>
  <si>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</si>
  <si>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</si>
  <si>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</si>
  <si>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</si>
  <si>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</si>
  <si>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</si>
  <si>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</si>
  <si>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</si>
  <si>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</si>
  <si>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</si>
  <si>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</si>
  <si>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</si>
  <si>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</si>
  <si>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</si>
  <si>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</si>
  <si>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</si>
  <si>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</si>
  <si>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</si>
  <si>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</si>
  <si>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</si>
  <si>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</si>
  <si>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</si>
  <si>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</si>
  <si>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</si>
  <si>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</si>
  <si>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</si>
  <si>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</si>
  <si>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</si>
  <si>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</si>
  <si>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</si>
  <si>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</si>
  <si>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</si>
  <si>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</si>
  <si>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</si>
  <si>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</si>
  <si>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</si>
  <si>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</si>
  <si>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</si>
  <si>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</si>
  <si>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</si>
  <si>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</si>
  <si>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</si>
  <si>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</si>
  <si>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</si>
  <si>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</si>
  <si>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</si>
  <si>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</si>
  <si>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</si>
  <si>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</si>
  <si>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</si>
  <si>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</si>
  <si>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</si>
  <si>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</si>
  <si>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</si>
  <si>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</si>
  <si>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</si>
  <si>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</si>
  <si>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</si>
  <si>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</si>
  <si>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</si>
  <si>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</si>
  <si>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</si>
  <si>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</si>
  <si>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</si>
  <si>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</si>
  <si>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</si>
  <si>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</si>
  <si>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</si>
  <si>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</si>
  <si>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</si>
  <si>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</si>
  <si>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</si>
  <si>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</si>
  <si>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</si>
  <si>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</si>
  <si>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</si>
  <si>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</si>
  <si>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</si>
  <si>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</si>
  <si>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</si>
  <si>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</si>
  <si>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</si>
  <si>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</si>
  <si>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</si>
  <si>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</si>
  <si>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</si>
  <si>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</si>
  <si>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</si>
  <si>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</si>
  <si>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</si>
  <si>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</si>
  <si>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</si>
  <si>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</si>
  <si>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</si>
  <si>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</si>
  <si>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</si>
  <si>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</si>
  <si>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</si>
  <si>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</si>
  <si>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</si>
  <si>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</si>
  <si>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</si>
  <si>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</si>
  <si>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</si>
  <si>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</si>
  <si>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</si>
  <si>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</si>
  <si>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</si>
  <si>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</si>
  <si>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</si>
  <si>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</si>
  <si>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</si>
  <si>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</si>
  <si>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</si>
  <si>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</si>
  <si>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</si>
  <si>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</si>
  <si>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</si>
  <si>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</si>
  <si>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</si>
  <si>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</si>
  <si>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</si>
  <si>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</si>
  <si>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</si>
  <si>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</si>
  <si>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</si>
  <si>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</si>
  <si>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</si>
  <si>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</si>
  <si>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</si>
  <si>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</si>
  <si>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</si>
  <si>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</si>
  <si>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</si>
  <si>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</si>
  <si>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</si>
  <si>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</si>
  <si>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</si>
  <si>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</si>
  <si>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</si>
  <si>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</si>
  <si>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</si>
  <si>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</si>
  <si>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</si>
  <si>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</si>
  <si>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</si>
  <si>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</si>
  <si>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</si>
  <si>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</si>
  <si>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</si>
  <si>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</si>
  <si>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</si>
  <si>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</si>
  <si>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</si>
  <si>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</si>
  <si>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</si>
  <si>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</si>
  <si>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</si>
  <si>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</si>
  <si>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</si>
  <si>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</si>
  <si>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</si>
  <si>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</si>
  <si>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</si>
  <si>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</si>
  <si>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</si>
  <si>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</si>
  <si>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</si>
  <si>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</si>
  <si>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</si>
  <si>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</si>
  <si>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</si>
  <si>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</si>
  <si>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</si>
  <si>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</si>
  <si>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</si>
  <si>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</si>
  <si>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</si>
  <si>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</si>
  <si>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</si>
  <si>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</si>
  <si>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</si>
  <si>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</si>
  <si>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</si>
  <si>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</si>
  <si>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</si>
  <si>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</si>
  <si>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</si>
  <si>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</si>
  <si>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</si>
  <si>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</si>
  <si>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</si>
  <si>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</si>
  <si>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</si>
  <si>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</si>
  <si>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</si>
  <si>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</si>
  <si>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</si>
  <si>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</si>
  <si>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</si>
  <si>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</si>
  <si>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</si>
  <si>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</si>
  <si>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</si>
  <si>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</si>
  <si>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</si>
  <si>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</si>
  <si>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</si>
  <si>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</si>
  <si>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</si>
  <si>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</si>
  <si>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</si>
  <si>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</si>
  <si>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</si>
  <si>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</si>
  <si>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</si>
  <si>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</si>
  <si>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</si>
  <si>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</si>
  <si>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</si>
  <si>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</si>
  <si>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</si>
  <si>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</si>
  <si>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</si>
  <si>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</si>
  <si>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</si>
  <si>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</si>
  <si>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</si>
  <si>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</si>
  <si>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</si>
  <si>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</si>
  <si>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</si>
  <si>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</si>
  <si>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</si>
  <si>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</si>
  <si>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</si>
  <si>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</si>
  <si>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</si>
  <si>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</si>
  <si>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</si>
  <si>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</si>
  <si>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</si>
  <si>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</si>
  <si>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</si>
  <si>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</si>
  <si>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</si>
  <si>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</si>
  <si>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</si>
  <si>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</si>
  <si>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</si>
  <si>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</si>
  <si>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</si>
  <si>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</si>
  <si>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</si>
  <si>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</si>
  <si>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</si>
  <si>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</si>
  <si>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</si>
  <si>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</si>
  <si>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</si>
  <si>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</si>
  <si>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</si>
  <si>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</si>
  <si>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</si>
  <si>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</si>
  <si>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</si>
  <si>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</si>
  <si>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</si>
  <si>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</si>
  <si>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</si>
  <si>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</si>
  <si>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</si>
  <si>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</si>
  <si>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</si>
  <si>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</si>
  <si>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</si>
  <si>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</si>
  <si>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</si>
  <si>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</si>
  <si>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</si>
  <si>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</si>
  <si>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</si>
  <si>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</si>
  <si>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</si>
  <si>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</si>
  <si>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</si>
  <si>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</si>
  <si>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</si>
  <si>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</si>
  <si>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</si>
  <si>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</si>
  <si>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</si>
  <si>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</si>
  <si>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</si>
  <si>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</si>
  <si>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</si>
  <si>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</si>
  <si>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</si>
  <si>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</si>
  <si>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</si>
  <si>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</si>
  <si>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</si>
  <si>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</si>
  <si>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</si>
  <si>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</si>
  <si>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</si>
  <si>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</si>
  <si>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</si>
  <si>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</si>
  <si>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</si>
  <si>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</si>
  <si>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</si>
  <si>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</si>
  <si>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</si>
  <si>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</si>
  <si>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</si>
  <si>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</si>
  <si>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</si>
  <si>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</si>
  <si>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</si>
  <si>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</si>
  <si>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</si>
  <si>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</si>
  <si>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</si>
  <si>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</si>
  <si>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</si>
  <si>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</si>
  <si>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</si>
  <si>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</si>
  <si>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</si>
  <si>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</si>
  <si>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</si>
  <si>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</si>
  <si>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</si>
  <si>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</si>
  <si>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</si>
  <si>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</si>
  <si>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</si>
  <si>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</si>
  <si>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</si>
  <si>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</si>
  <si>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</si>
  <si>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</si>
  <si>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</si>
  <si>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</si>
  <si>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</si>
  <si>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</si>
  <si>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</si>
  <si>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</si>
  <si>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</si>
  <si>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</si>
  <si>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</si>
  <si>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</si>
  <si>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</si>
  <si>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</si>
  <si>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</si>
  <si>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</si>
  <si>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</si>
  <si>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</si>
  <si>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</si>
  <si>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</si>
  <si>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</si>
  <si>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</si>
  <si>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</si>
  <si>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</si>
  <si>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</si>
  <si>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</si>
  <si>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</si>
  <si>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</si>
  <si>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</si>
  <si>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</si>
  <si>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</si>
  <si>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</si>
  <si>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</si>
  <si>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</si>
  <si>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</si>
  <si>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</si>
  <si>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</si>
  <si>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</si>
  <si>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</si>
  <si>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</si>
  <si>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</si>
  <si>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</si>
  <si>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</si>
  <si>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</si>
  <si>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</si>
  <si>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</si>
  <si>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</si>
  <si>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</si>
  <si>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</si>
  <si>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</si>
  <si>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</si>
  <si>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</si>
  <si>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</si>
  <si>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</si>
  <si>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</si>
  <si>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</si>
  <si>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</si>
  <si>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</si>
  <si>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</si>
  <si>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</si>
  <si>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</si>
  <si>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</si>
  <si>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</si>
  <si>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</si>
  <si>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</si>
  <si>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</si>
  <si>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</si>
  <si>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</si>
  <si>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</si>
  <si>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</si>
  <si>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</si>
  <si>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</si>
  <si>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</si>
  <si>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</si>
  <si>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</si>
  <si>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</si>
  <si>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</si>
  <si>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</si>
  <si>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</si>
  <si>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</si>
  <si>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</si>
  <si>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</si>
  <si>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</si>
  <si>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</si>
  <si>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</si>
  <si>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</si>
  <si>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</si>
  <si>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</si>
  <si>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</si>
  <si>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</si>
  <si>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</si>
  <si>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</si>
  <si>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</si>
  <si>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</si>
  <si>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</si>
  <si>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</si>
  <si>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</si>
  <si>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</si>
  <si>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</si>
  <si>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</si>
  <si>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</si>
  <si>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</si>
  <si>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</si>
  <si>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</si>
  <si>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</si>
  <si>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</si>
  <si>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</si>
  <si>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</si>
  <si>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</si>
  <si>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</si>
  <si>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</si>
  <si>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</si>
  <si>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</si>
  <si>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</si>
  <si>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</si>
  <si>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</si>
  <si>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</si>
  <si>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</si>
  <si>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</si>
  <si>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</si>
  <si>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</si>
  <si>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</si>
  <si>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</si>
  <si>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</si>
  <si>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</si>
  <si>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</si>
  <si>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</si>
  <si>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</si>
  <si>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</si>
  <si>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</si>
  <si>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</si>
  <si>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</si>
  <si>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</si>
  <si>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</si>
  <si>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</si>
  <si>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</si>
  <si>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</si>
  <si>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</si>
  <si>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</si>
  <si>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</si>
  <si>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</si>
  <si>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</si>
  <si>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</si>
  <si>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</si>
  <si>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</si>
  <si>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</si>
  <si>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</si>
  <si>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</si>
  <si>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</si>
  <si>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</si>
  <si>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</si>
  <si>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</si>
  <si>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</si>
  <si>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</si>
  <si>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</si>
  <si>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</si>
  <si>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</si>
  <si>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</si>
  <si>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</si>
  <si>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</si>
  <si>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</si>
  <si>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</si>
  <si>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</si>
  <si>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</si>
  <si>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</si>
  <si>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</si>
  <si>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</si>
  <si>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</si>
  <si>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</si>
  <si>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</si>
  <si>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</si>
  <si>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</si>
  <si>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</si>
  <si>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</si>
  <si>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</si>
  <si>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</si>
  <si>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</si>
  <si>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</si>
  <si>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</si>
  <si>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</si>
  <si>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</si>
  <si>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</si>
  <si>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</si>
  <si>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</si>
  <si>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</si>
  <si>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</si>
  <si>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</si>
  <si>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</si>
  <si>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</si>
  <si>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</si>
  <si>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</si>
  <si>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</si>
  <si>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</si>
  <si>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</si>
  <si>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</si>
  <si>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</si>
  <si>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</si>
  <si>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</si>
  <si>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</si>
  <si>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</si>
  <si>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</si>
  <si>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</si>
  <si>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</si>
  <si>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</si>
  <si>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</si>
  <si>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</si>
  <si>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</si>
  <si>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</si>
  <si>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</si>
  <si>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</si>
  <si>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</si>
  <si>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</si>
  <si>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</si>
  <si>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</si>
  <si>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</si>
  <si>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</si>
  <si>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</si>
  <si>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</si>
  <si>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</si>
  <si>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</si>
  <si>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</si>
  <si>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</si>
  <si>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</si>
  <si>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</si>
  <si>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</si>
  <si>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</si>
  <si>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</si>
  <si>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</si>
  <si>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</si>
  <si>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</si>
  <si>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</si>
  <si>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</si>
  <si>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</si>
  <si>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</si>
  <si>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</si>
  <si>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</si>
  <si>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</si>
  <si>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</si>
  <si>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</si>
  <si>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</si>
  <si>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</si>
  <si>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</si>
  <si>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</si>
  <si>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</si>
  <si>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</si>
  <si>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</si>
  <si>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</si>
  <si>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</si>
  <si>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</si>
  <si>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</si>
  <si>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</si>
  <si>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</si>
  <si>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</si>
  <si>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</si>
  <si>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</si>
  <si>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</si>
  <si>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</si>
  <si>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</si>
  <si>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</si>
  <si>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</si>
  <si>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</si>
  <si>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</si>
  <si>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</si>
  <si>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</si>
  <si>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</si>
  <si>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</si>
  <si>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</si>
  <si>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</si>
  <si>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</si>
  <si>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</si>
  <si>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</si>
  <si>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</si>
  <si>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</si>
  <si>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</si>
  <si>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</si>
  <si>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</si>
  <si>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</si>
  <si>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</si>
  <si>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</si>
  <si>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</si>
  <si>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</si>
  <si>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</si>
  <si>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</si>
  <si>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</si>
  <si>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</si>
  <si>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</si>
  <si>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</si>
  <si>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</si>
  <si>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</si>
  <si>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</si>
  <si>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</si>
  <si>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</si>
  <si>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</si>
  <si>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</si>
  <si>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</si>
  <si>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</si>
  <si>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</si>
  <si>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</si>
  <si>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</si>
  <si>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</si>
  <si>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</si>
  <si>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</si>
  <si>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</si>
  <si>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</si>
  <si>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</si>
  <si>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</si>
  <si>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</si>
  <si>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</si>
  <si>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</si>
  <si>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</si>
  <si>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</si>
  <si>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</si>
  <si>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</si>
  <si>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</si>
  <si>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</si>
  <si>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</si>
  <si>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</si>
  <si>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</si>
  <si>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</si>
  <si>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</si>
  <si>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</si>
  <si>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</si>
  <si>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</si>
  <si>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</si>
  <si>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</si>
  <si>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</si>
  <si>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</si>
  <si>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</si>
  <si>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</si>
  <si>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</si>
  <si>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</si>
  <si>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</si>
  <si>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</si>
  <si>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</si>
  <si>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</si>
  <si>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</si>
  <si>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</si>
  <si>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</si>
  <si>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</si>
  <si>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</si>
  <si>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</si>
  <si>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</si>
  <si>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</si>
  <si>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</si>
  <si>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</si>
  <si>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</si>
  <si>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</si>
  <si>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</si>
  <si>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</si>
  <si>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</si>
  <si>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</si>
  <si>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</si>
  <si>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</si>
  <si>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</si>
  <si>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</si>
  <si>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</si>
  <si>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</si>
  <si>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</si>
  <si>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</si>
  <si>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</si>
  <si>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</si>
  <si>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</si>
  <si>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</si>
  <si>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</si>
  <si>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</si>
  <si>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</si>
  <si>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</si>
  <si>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</si>
  <si>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</si>
  <si>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</si>
  <si>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</si>
  <si>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</si>
  <si>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</si>
  <si>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</si>
  <si>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</si>
  <si>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</si>
  <si>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</si>
  <si>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</si>
  <si>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</si>
  <si>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</si>
  <si>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</si>
  <si>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</si>
  <si>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</si>
  <si>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</si>
  <si>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</si>
  <si>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</si>
  <si>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</si>
  <si>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</si>
  <si>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</si>
  <si>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</si>
  <si>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</si>
  <si>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</si>
  <si>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</si>
  <si>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</si>
  <si>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</si>
  <si>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</si>
  <si>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</si>
  <si>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</si>
  <si>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</si>
  <si>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</si>
  <si>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</si>
  <si>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</si>
  <si>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</si>
  <si>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</si>
  <si>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</si>
  <si>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</si>
  <si>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</si>
  <si>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</si>
  <si>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</si>
  <si>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</si>
  <si>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</si>
  <si>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</si>
  <si>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</si>
  <si>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</si>
  <si>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</si>
  <si>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</si>
  <si>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</si>
  <si>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</si>
  <si>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</si>
  <si>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</si>
  <si>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</si>
  <si>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</si>
  <si>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</si>
  <si>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</si>
  <si>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</si>
  <si>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</si>
  <si>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</si>
  <si>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</si>
  <si>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</si>
  <si>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</si>
  <si>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</si>
  <si>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</si>
  <si>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</si>
  <si>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</si>
  <si>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</si>
  <si>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</si>
  <si>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</si>
  <si>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</si>
  <si>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</si>
  <si>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</si>
  <si>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</si>
  <si>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</si>
  <si>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</si>
  <si>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</si>
  <si>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</si>
  <si>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</si>
  <si>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</si>
  <si>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</si>
  <si>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</si>
  <si>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</si>
  <si>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</si>
  <si>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</si>
  <si>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</si>
  <si>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</si>
  <si>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</si>
  <si>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</si>
  <si>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</si>
  <si>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</si>
  <si>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</si>
  <si>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</si>
  <si>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</si>
  <si>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</si>
  <si>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</si>
  <si>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</si>
  <si>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</si>
  <si>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</si>
  <si>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</si>
  <si>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</si>
  <si>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</si>
  <si>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</si>
  <si>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</si>
  <si>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</si>
  <si>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</si>
  <si>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</si>
  <si>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</si>
  <si>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</si>
  <si>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</si>
  <si>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</si>
  <si>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</si>
  <si>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</si>
  <si>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</si>
  <si>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</si>
  <si>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</si>
  <si>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</si>
  <si>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</si>
  <si>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</si>
  <si>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</si>
  <si>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</si>
  <si>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</si>
  <si>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</si>
  <si>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</si>
  <si>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</si>
  <si>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</si>
  <si>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</si>
  <si>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</si>
  <si>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</si>
  <si>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</si>
  <si>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</si>
  <si>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</si>
  <si>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</si>
  <si>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</si>
  <si>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</si>
  <si>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</si>
  <si>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</si>
  <si>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</si>
  <si>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</si>
  <si>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</si>
  <si>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</si>
  <si>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</si>
  <si>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</si>
  <si>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</si>
  <si>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</si>
  <si>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</si>
  <si>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</si>
  <si>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</si>
  <si>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</si>
  <si>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</si>
  <si>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</si>
  <si>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</si>
  <si>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</si>
  <si>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</si>
  <si>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</si>
  <si>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</si>
  <si>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</si>
  <si>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</si>
  <si>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</si>
  <si>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</si>
  <si>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</si>
  <si>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</si>
  <si>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</si>
  <si>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</si>
  <si>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</si>
  <si>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</si>
  <si>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</si>
  <si>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</si>
  <si>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</si>
  <si>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</si>
  <si>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</si>
  <si>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</si>
  <si>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</si>
  <si>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</si>
  <si>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</si>
  <si>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</si>
  <si>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</si>
  <si>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</si>
  <si>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</si>
  <si>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</si>
  <si>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</si>
  <si>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</si>
  <si>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</si>
  <si>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</si>
  <si>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</si>
  <si>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</si>
  <si>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</si>
  <si>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</si>
  <si>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</si>
  <si>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</si>
  <si>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</si>
  <si>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</si>
  <si>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</si>
  <si>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</si>
  <si>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</si>
  <si>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</si>
  <si>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</si>
  <si>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</si>
  <si>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</si>
  <si>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</si>
  <si>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</si>
  <si>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</si>
  <si>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</si>
  <si>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</si>
  <si>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</si>
  <si>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</si>
  <si>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</si>
  <si>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</si>
  <si>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</si>
  <si>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</si>
  <si>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</si>
  <si>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</si>
  <si>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</si>
  <si>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</si>
  <si>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</si>
  <si>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</si>
  <si>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</si>
  <si>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</si>
  <si>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</si>
  <si>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</si>
  <si>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</si>
  <si>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</si>
  <si>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</si>
  <si>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</si>
  <si>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</si>
  <si>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</si>
  <si>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</si>
  <si>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</si>
  <si>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</si>
  <si>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</si>
  <si>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</si>
  <si>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</si>
  <si>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</si>
  <si>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</si>
  <si>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</si>
  <si>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</si>
  <si>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</si>
  <si>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</si>
  <si>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</si>
  <si>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</si>
  <si>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</si>
  <si>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</si>
  <si>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</si>
  <si>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</si>
  <si>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</si>
  <si>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</si>
  <si>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</si>
  <si>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</si>
  <si>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</si>
  <si>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</si>
  <si>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</si>
  <si>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</si>
  <si>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</si>
  <si>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</si>
  <si>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</si>
  <si>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</si>
  <si>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</si>
  <si>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</si>
  <si>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</si>
  <si>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</si>
  <si>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</si>
  <si>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</si>
  <si>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</si>
  <si>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</si>
  <si>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</si>
  <si>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</si>
  <si>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</si>
  <si>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</si>
  <si>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</si>
  <si>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</si>
  <si>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</si>
  <si>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</si>
  <si>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</si>
  <si>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</si>
  <si>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</si>
  <si>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</si>
  <si>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</si>
  <si>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</si>
  <si>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</si>
  <si>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</si>
  <si>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</si>
  <si>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</si>
  <si>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</si>
  <si>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</si>
  <si>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</si>
  <si>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</si>
  <si>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</si>
  <si>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</si>
  <si>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</si>
  <si>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</si>
  <si>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</si>
  <si>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</si>
  <si>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</si>
  <si>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</si>
  <si>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</si>
  <si>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</si>
  <si>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</si>
  <si>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</si>
  <si>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</si>
  <si>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</si>
  <si>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</si>
  <si>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</si>
  <si>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</si>
  <si>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</si>
  <si>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</si>
  <si>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</si>
  <si>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</si>
  <si>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</si>
  <si>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</si>
  <si>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</si>
  <si>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</si>
  <si>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</si>
  <si>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</si>
  <si>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</si>
  <si>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</si>
  <si>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</si>
  <si>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</si>
  <si>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</si>
  <si>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</si>
  <si>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</si>
  <si>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</si>
  <si>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</si>
  <si>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</si>
  <si>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</si>
  <si>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</si>
  <si>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</si>
  <si>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</si>
  <si>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</si>
  <si>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</si>
  <si>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</si>
  <si>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</si>
  <si>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</si>
  <si>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</si>
  <si>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</si>
  <si>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</si>
  <si>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</si>
  <si>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</si>
  <si>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</si>
  <si>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</si>
  <si>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</si>
  <si>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</si>
  <si>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</si>
  <si>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</si>
  <si>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</si>
  <si>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</si>
  <si>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</si>
  <si>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</si>
  <si>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</si>
  <si>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</si>
  <si>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</si>
  <si>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</si>
  <si>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</si>
  <si>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</si>
  <si>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</si>
  <si>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</si>
  <si>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</si>
  <si>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</si>
  <si>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</si>
  <si>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</si>
  <si>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</si>
  <si>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</si>
  <si>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</si>
  <si>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</si>
  <si>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</si>
  <si>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</si>
  <si>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</si>
  <si>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</si>
  <si>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</si>
  <si>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</si>
  <si>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</si>
  <si>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</si>
  <si>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</si>
  <si>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</si>
  <si>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</si>
  <si>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</si>
  <si>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</si>
  <si>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</si>
  <si>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</si>
  <si>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</si>
  <si>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</si>
  <si>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</si>
  <si>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</si>
  <si>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</si>
  <si>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</si>
  <si>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</si>
  <si>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</si>
  <si>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</si>
  <si>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</si>
  <si>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</si>
  <si>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</si>
  <si>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</si>
  <si>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</si>
  <si>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</si>
  <si>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</si>
  <si>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</si>
  <si>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</si>
  <si>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</si>
  <si>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</si>
  <si>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</si>
  <si>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</si>
  <si>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</si>
  <si>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</si>
  <si>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</si>
  <si>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</si>
  <si>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</si>
  <si>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</si>
  <si>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</si>
  <si>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</si>
  <si>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</si>
  <si>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</si>
  <si>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</si>
  <si>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</si>
  <si>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</si>
  <si>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</si>
  <si>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</si>
  <si>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</si>
  <si>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</si>
  <si>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</si>
  <si>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</si>
  <si>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</si>
  <si>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</si>
  <si>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</si>
  <si>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</si>
  <si>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</si>
  <si>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</si>
  <si>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</si>
  <si>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</si>
  <si>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</si>
  <si>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</si>
  <si>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</si>
  <si>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</si>
  <si>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</si>
  <si>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</si>
  <si>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</si>
  <si>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</si>
  <si>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</si>
  <si>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</si>
  <si>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</si>
  <si>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</si>
  <si>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</si>
  <si>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</si>
  <si>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</si>
  <si>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</si>
  <si>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</si>
  <si>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</si>
  <si>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</si>
  <si>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</si>
  <si>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</si>
  <si>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</si>
  <si>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</si>
  <si>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</si>
  <si>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</si>
  <si>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</si>
  <si>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</si>
  <si>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</si>
  <si>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</si>
  <si>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</si>
  <si>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</si>
  <si>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</si>
  <si>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</si>
  <si>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</si>
  <si>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</si>
  <si>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</si>
  <si>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</si>
  <si>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</si>
  <si>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</si>
  <si>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</si>
  <si>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</si>
  <si>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</si>
  <si>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</si>
  <si>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</si>
  <si>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</si>
  <si>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</si>
  <si>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</si>
  <si>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</si>
  <si>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</si>
  <si>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</si>
  <si>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</si>
  <si>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</si>
  <si>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</si>
  <si>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</si>
  <si>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</si>
  <si>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</si>
  <si>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</si>
  <si>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</si>
  <si>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</si>
  <si>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</si>
  <si>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</si>
  <si>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</si>
  <si>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</si>
  <si>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</si>
  <si>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</si>
  <si>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</si>
  <si>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</si>
  <si>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</si>
  <si>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</si>
  <si>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</si>
  <si>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</si>
  <si>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</si>
  <si>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</si>
  <si>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</si>
  <si>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</si>
  <si>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</si>
  <si>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</si>
  <si>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</si>
  <si>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</si>
  <si>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</si>
  <si>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</si>
  <si>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</si>
  <si>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</si>
  <si>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</si>
  <si>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</si>
  <si>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</si>
  <si>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</si>
  <si>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</si>
  <si>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</si>
  <si>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</si>
  <si>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</si>
  <si>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</si>
  <si>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</si>
  <si>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</si>
  <si>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</si>
  <si>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</si>
  <si>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</si>
  <si>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</si>
  <si>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</si>
  <si>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</si>
  <si>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</si>
  <si>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</si>
  <si>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</si>
  <si>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</si>
  <si>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</si>
  <si>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</si>
  <si>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</si>
  <si>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</si>
  <si>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</si>
  <si>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</si>
  <si>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</si>
  <si>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</si>
  <si>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</si>
  <si>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</si>
  <si>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</si>
  <si>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</si>
  <si>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</si>
  <si>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</si>
  <si>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</si>
  <si>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</si>
  <si>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</si>
  <si>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</si>
  <si>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</si>
  <si>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</si>
  <si>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</si>
  <si>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</si>
  <si>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</si>
  <si>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</si>
  <si>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</si>
  <si>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</si>
  <si>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</si>
  <si>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</si>
  <si>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</si>
  <si>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</si>
  <si>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</si>
  <si>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</si>
  <si>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</si>
  <si>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</si>
  <si>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</si>
  <si>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</si>
  <si>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</si>
  <si>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</si>
  <si>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</si>
  <si>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</si>
  <si>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</si>
  <si>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</si>
  <si>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</si>
  <si>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</si>
  <si>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</si>
  <si>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</si>
  <si>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</si>
  <si>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</si>
  <si>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</si>
  <si>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</si>
  <si>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</si>
  <si>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</si>
  <si>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</si>
  <si>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</si>
  <si>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</si>
  <si>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</si>
  <si>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</si>
  <si>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</si>
  <si>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</si>
  <si>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</si>
  <si>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</si>
  <si>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</si>
  <si>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</si>
  <si>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</si>
  <si>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</si>
  <si>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</si>
  <si>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</si>
  <si>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</si>
  <si>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</si>
  <si>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</si>
  <si>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</si>
  <si>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</si>
  <si>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</si>
  <si>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</si>
  <si>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</si>
  <si>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</si>
  <si>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</si>
  <si>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</si>
  <si>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</si>
  <si>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</si>
  <si>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</si>
  <si>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</si>
  <si>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</si>
  <si>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</si>
  <si>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</si>
  <si>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</si>
  <si>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</si>
  <si>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</si>
  <si>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</si>
  <si>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</si>
  <si>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</si>
  <si>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</si>
  <si>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</si>
  <si>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</si>
  <si>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</si>
  <si>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</si>
  <si>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</si>
  <si>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</si>
  <si>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</si>
  <si>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</si>
  <si>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</si>
  <si>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</si>
  <si>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</si>
  <si>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</si>
  <si>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</si>
  <si>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</si>
  <si>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</si>
  <si>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</si>
  <si>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</si>
  <si>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</si>
  <si>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</si>
  <si>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</si>
  <si>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</si>
  <si>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</si>
  <si>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</si>
  <si>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</si>
  <si>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</si>
  <si>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</si>
  <si>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</si>
  <si>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</si>
  <si>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</si>
  <si>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</si>
  <si>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</si>
  <si>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</si>
  <si>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</si>
  <si>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</si>
  <si>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</si>
  <si>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</si>
  <si>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</si>
  <si>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</si>
  <si>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</si>
  <si>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</si>
  <si>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</si>
  <si>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</si>
  <si>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</si>
  <si>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</si>
  <si>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</si>
  <si>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</si>
  <si>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</si>
  <si>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</si>
  <si>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</si>
  <si>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</si>
  <si>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</si>
  <si>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</si>
  <si>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</si>
  <si>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</si>
  <si>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</si>
  <si>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</si>
  <si>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</si>
  <si>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</si>
  <si>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</si>
  <si>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</si>
  <si>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</si>
  <si>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</si>
  <si>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</si>
  <si>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</si>
  <si>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</si>
  <si>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</si>
  <si>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</si>
  <si>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</si>
  <si>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</si>
  <si>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</si>
  <si>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</si>
  <si>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</si>
  <si>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</si>
  <si>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</si>
  <si>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</si>
  <si>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</si>
  <si>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</si>
  <si>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</si>
  <si>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</si>
  <si>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</si>
  <si>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</si>
  <si>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</si>
  <si>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</si>
  <si>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</si>
  <si>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</si>
  <si>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</si>
  <si>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</si>
  <si>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</si>
  <si>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</si>
  <si>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</si>
  <si>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</si>
  <si>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</si>
  <si>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</si>
  <si>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</si>
  <si>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</si>
  <si>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</si>
  <si>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</si>
  <si>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</si>
  <si>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</si>
  <si>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</si>
  <si>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</si>
  <si>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</si>
  <si>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</si>
  <si>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</si>
  <si>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</si>
  <si>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</si>
  <si>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</si>
  <si>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</si>
  <si>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</si>
  <si>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</si>
  <si>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</si>
  <si>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</si>
  <si>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</si>
  <si>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</si>
  <si>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</si>
  <si>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</si>
  <si>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</si>
  <si>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</si>
  <si>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</si>
  <si>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</si>
  <si>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</si>
  <si>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</si>
  <si>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</si>
  <si>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</si>
  <si>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</si>
  <si>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</si>
  <si>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</si>
  <si>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</si>
  <si>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</si>
  <si>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</si>
  <si>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</si>
  <si>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</si>
  <si>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</si>
  <si>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</si>
  <si>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</si>
  <si>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</si>
  <si>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</si>
  <si>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</si>
  <si>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</si>
  <si>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</si>
  <si>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</si>
  <si>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</si>
  <si>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</si>
  <si>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</si>
  <si>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</si>
  <si>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</si>
  <si>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</si>
  <si>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</si>
  <si>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</si>
  <si>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</si>
  <si>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</si>
  <si>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</si>
  <si>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</si>
  <si>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</si>
  <si>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</si>
  <si>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</si>
  <si>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</si>
  <si>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</si>
  <si>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</si>
  <si>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</si>
  <si>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</si>
  <si>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</si>
  <si>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</si>
  <si>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</si>
  <si>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</si>
  <si>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</si>
  <si>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</si>
  <si>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</si>
  <si>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</si>
  <si>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</si>
  <si>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</si>
  <si>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</si>
  <si>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</si>
  <si>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</si>
  <si>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</si>
  <si>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</si>
  <si>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</si>
  <si>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</si>
  <si>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</si>
  <si>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</si>
  <si>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</si>
  <si>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</si>
  <si>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</si>
  <si>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</si>
  <si>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</si>
  <si>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</si>
  <si>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</si>
  <si>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</si>
  <si>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</si>
  <si>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</si>
  <si>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</si>
  <si>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</si>
  <si>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</si>
  <si>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</si>
  <si>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</si>
  <si>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</si>
  <si>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</si>
  <si>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</si>
  <si>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</si>
  <si>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</si>
  <si>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</si>
  <si>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</si>
  <si>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</si>
  <si>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</si>
  <si>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</si>
  <si>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</si>
  <si>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</si>
  <si>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</si>
  <si>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</si>
  <si>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</si>
  <si>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</si>
  <si>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</si>
  <si>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</si>
  <si>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</si>
  <si>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</si>
  <si>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</si>
  <si>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</si>
  <si>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</si>
  <si>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</si>
  <si>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</si>
  <si>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</si>
  <si>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</si>
  <si>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</si>
  <si>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</si>
  <si>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</si>
  <si>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</si>
  <si>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</si>
  <si>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</si>
  <si>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</si>
  <si>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</si>
  <si>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</si>
  <si>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</si>
  <si>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</si>
  <si>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</si>
  <si>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</si>
  <si>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</si>
  <si>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</si>
  <si>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</si>
  <si>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</si>
  <si>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</si>
  <si>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</si>
  <si>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</si>
  <si>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</si>
  <si>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</si>
  <si>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</si>
  <si>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</si>
  <si>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</si>
  <si>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</si>
  <si>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</si>
  <si>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</si>
  <si>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</si>
  <si>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</si>
  <si>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</si>
  <si>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</si>
  <si>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</si>
  <si>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</si>
  <si>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</si>
  <si>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</si>
  <si>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</si>
  <si>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</si>
  <si>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</si>
  <si>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</si>
  <si>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</si>
  <si>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</si>
  <si>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</si>
  <si>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</si>
  <si>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</si>
  <si>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</si>
  <si>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</si>
  <si>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</si>
  <si>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</si>
  <si>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</si>
  <si>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</si>
  <si>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</si>
  <si>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</si>
  <si>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</si>
  <si>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</si>
  <si>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</si>
  <si>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</si>
  <si>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</si>
  <si>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</si>
  <si>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</si>
  <si>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</si>
  <si>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</si>
  <si>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</si>
  <si>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</si>
  <si>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</si>
  <si>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</si>
  <si>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</si>
  <si>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</si>
  <si>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</si>
  <si>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</si>
  <si>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</si>
  <si>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</si>
  <si>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</si>
  <si>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</si>
  <si>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</si>
  <si>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</si>
  <si>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</si>
  <si>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</si>
  <si>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</si>
  <si>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</si>
  <si>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</si>
  <si>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</si>
  <si>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</si>
  <si>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</si>
  <si>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</si>
  <si>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</si>
  <si>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</si>
  <si>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</si>
  <si>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</si>
  <si>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</si>
  <si>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</si>
  <si>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</si>
  <si>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</si>
  <si>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</si>
  <si>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</si>
  <si>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</si>
  <si>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</si>
  <si>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</si>
  <si>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</si>
  <si>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</si>
  <si>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</si>
  <si>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</si>
  <si>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</si>
  <si>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</si>
  <si>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</si>
  <si>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</si>
  <si>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</si>
  <si>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</si>
  <si>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</si>
  <si>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</si>
  <si>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</si>
  <si>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</si>
  <si>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</si>
  <si>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</si>
  <si>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</si>
  <si>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</si>
  <si>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</si>
  <si>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</si>
  <si>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</si>
  <si>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</si>
  <si>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</si>
  <si>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</si>
  <si>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</si>
  <si>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</si>
  <si>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</si>
  <si>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</si>
  <si>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</si>
  <si>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</si>
  <si>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</si>
  <si>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</si>
  <si>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</si>
  <si>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</si>
  <si>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</si>
  <si>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</si>
  <si>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</si>
  <si>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</si>
  <si>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</si>
  <si>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</si>
  <si>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</si>
  <si>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</si>
  <si>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</si>
  <si>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</si>
  <si>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</si>
  <si>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</si>
  <si>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</si>
  <si>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</si>
  <si>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</si>
  <si>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</si>
  <si>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</si>
  <si>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</si>
  <si>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</si>
  <si>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</si>
  <si>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</si>
  <si>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</si>
  <si>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</si>
  <si>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</si>
  <si>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</si>
  <si>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</si>
  <si>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</si>
  <si>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</si>
  <si>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</si>
  <si>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</si>
  <si>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</si>
  <si>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</si>
  <si>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</si>
  <si>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</si>
  <si>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</si>
  <si>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</si>
  <si>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</si>
  <si>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</si>
  <si>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</si>
  <si>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</si>
  <si>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</si>
  <si>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</si>
  <si>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</si>
  <si>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</si>
  <si>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</si>
  <si>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</si>
  <si>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</si>
  <si>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</si>
  <si>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</si>
  <si>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</si>
  <si>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</si>
  <si>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</si>
  <si>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</si>
  <si>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</si>
  <si>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</si>
  <si>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</si>
  <si>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</si>
  <si>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</si>
  <si>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</si>
  <si>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</si>
  <si>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</si>
  <si>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</si>
  <si>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</si>
  <si>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</si>
  <si>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</si>
  <si>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</si>
  <si>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</si>
  <si>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</si>
  <si>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</si>
  <si>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</si>
  <si>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</si>
  <si>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</si>
  <si>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</si>
  <si>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</si>
  <si>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</si>
  <si>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</si>
  <si>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</si>
  <si>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</si>
  <si>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</si>
  <si>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</si>
  <si>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</si>
  <si>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</si>
  <si>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</si>
  <si>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</si>
  <si>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</si>
  <si>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</si>
  <si>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</si>
  <si>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</si>
  <si>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</si>
  <si>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</si>
  <si>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</si>
  <si>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</si>
  <si>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</si>
  <si>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</si>
  <si>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</si>
  <si>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</si>
  <si>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</si>
  <si>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</si>
  <si>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</si>
  <si>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</si>
  <si>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</si>
  <si>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</si>
  <si>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</si>
  <si>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</si>
  <si>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</si>
  <si>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</si>
  <si>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</si>
  <si>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</si>
  <si>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</si>
  <si>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</si>
  <si>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</si>
  <si>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</si>
  <si>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</si>
  <si>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</si>
  <si>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</si>
  <si>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</si>
  <si>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</si>
  <si>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</si>
  <si>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</si>
  <si>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</si>
  <si>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</si>
  <si>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</si>
  <si>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</si>
  <si>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</si>
  <si>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</si>
  <si>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</si>
  <si>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</si>
  <si>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</si>
  <si>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</si>
  <si>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</si>
  <si>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</si>
  <si>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</si>
  <si>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</si>
  <si>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</si>
  <si>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</si>
  <si>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</si>
  <si>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</si>
  <si>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</si>
  <si>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</si>
  <si>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</si>
  <si>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</si>
  <si>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</si>
  <si>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</si>
  <si>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</si>
  <si>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</si>
  <si>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</si>
  <si>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</si>
  <si>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</si>
  <si>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</si>
  <si>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</si>
  <si>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</si>
  <si>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</si>
  <si>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</si>
  <si>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</si>
  <si>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</si>
  <si>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</si>
  <si>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</si>
  <si>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</si>
  <si>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</si>
  <si>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</si>
  <si>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</si>
  <si>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</si>
  <si>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</si>
  <si>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</si>
  <si>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</si>
  <si>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</si>
  <si>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</si>
  <si>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</si>
  <si>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</si>
  <si>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</si>
  <si>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</si>
  <si>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</si>
  <si>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</si>
  <si>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</si>
  <si>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</si>
  <si>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</si>
  <si>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</si>
  <si>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</si>
  <si>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</si>
  <si>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</si>
  <si>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</si>
  <si>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</si>
  <si>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</si>
  <si>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</si>
  <si>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</si>
  <si>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</si>
  <si>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</si>
  <si>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</si>
  <si>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</si>
  <si>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</si>
  <si>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</si>
  <si>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</si>
  <si>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</si>
  <si>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</si>
  <si>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</si>
  <si>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</si>
  <si>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</si>
  <si>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</si>
  <si>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</si>
  <si>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</si>
  <si>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</si>
  <si>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</si>
  <si>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</si>
  <si>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</si>
  <si>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</si>
  <si>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</si>
  <si>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</si>
  <si>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</si>
  <si>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</si>
  <si>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</si>
  <si>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</si>
  <si>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</si>
  <si>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</si>
  <si>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</si>
  <si>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</si>
  <si>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</si>
  <si>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</si>
  <si>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</si>
  <si>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</si>
  <si>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</si>
  <si>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</si>
  <si>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</si>
  <si>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</si>
  <si>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</si>
  <si>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</si>
  <si>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</si>
  <si>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</si>
  <si>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</si>
  <si>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</si>
  <si>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</si>
  <si>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</si>
  <si>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</si>
  <si>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</si>
  <si>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</si>
  <si>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</si>
  <si>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</si>
  <si>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</si>
  <si>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</si>
  <si>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</si>
  <si>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</si>
  <si>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</si>
  <si>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</si>
  <si>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</si>
  <si>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</si>
  <si>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</si>
  <si>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</si>
  <si>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</si>
  <si>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</si>
  <si>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</si>
  <si>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</si>
  <si>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</si>
  <si>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</si>
  <si>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</si>
  <si>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</si>
  <si>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</si>
  <si>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</si>
  <si>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</si>
  <si>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</si>
  <si>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</si>
  <si>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</si>
  <si>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</si>
  <si>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</si>
  <si>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</si>
  <si>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</si>
  <si>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</si>
  <si>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</si>
  <si>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</si>
  <si>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</si>
  <si>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</si>
  <si>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</si>
  <si>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</si>
  <si>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</si>
  <si>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</si>
  <si>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</si>
  <si>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</si>
  <si>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</si>
  <si>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</si>
  <si>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</si>
  <si>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</si>
  <si>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</si>
  <si>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</si>
  <si>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</si>
  <si>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</si>
  <si>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</si>
  <si>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</si>
  <si>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</si>
  <si>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</si>
  <si>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</si>
  <si>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</si>
  <si>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</si>
  <si>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</si>
  <si>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</si>
  <si>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</si>
  <si>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</si>
  <si>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</si>
  <si>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</si>
  <si>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</si>
  <si>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</si>
  <si>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</si>
  <si>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</si>
  <si>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</si>
  <si>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</si>
  <si>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</si>
  <si>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</si>
  <si>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</si>
  <si>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</si>
  <si>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</si>
  <si>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</si>
  <si>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</si>
  <si>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</si>
  <si>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</si>
  <si>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</si>
  <si>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</si>
  <si>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</si>
  <si>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</si>
  <si>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</si>
  <si>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</si>
  <si>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</si>
  <si>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</si>
  <si>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</si>
  <si>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</si>
  <si>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</si>
  <si>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</si>
  <si>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</si>
  <si>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</si>
  <si>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</si>
  <si>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</si>
  <si>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</si>
  <si>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</si>
  <si>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</si>
  <si>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</si>
  <si>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</si>
  <si>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</si>
  <si>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</si>
  <si>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</si>
  <si>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</si>
  <si>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</si>
  <si>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</si>
  <si>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</si>
  <si>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</si>
  <si>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</si>
  <si>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</si>
  <si>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</si>
  <si>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</si>
  <si>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</si>
  <si>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</si>
  <si>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</si>
  <si>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</si>
  <si>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</si>
  <si>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</si>
  <si>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</si>
  <si>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</si>
  <si>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</si>
  <si>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</si>
  <si>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</si>
  <si>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</si>
  <si>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</si>
  <si>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</si>
  <si>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</si>
  <si>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</si>
  <si>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</si>
  <si>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</si>
  <si>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</si>
  <si>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</si>
  <si>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</si>
  <si>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</si>
  <si>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</si>
  <si>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</si>
  <si>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</si>
  <si>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</si>
  <si>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</si>
  <si>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</si>
  <si>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</si>
  <si>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</si>
  <si>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</si>
  <si>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</si>
  <si>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</si>
  <si>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</si>
  <si>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</si>
  <si>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</si>
  <si>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</si>
  <si>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</si>
  <si>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</si>
  <si>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</si>
  <si>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</si>
  <si>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</si>
  <si>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</si>
  <si>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</si>
  <si>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</si>
  <si>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</si>
  <si>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</si>
  <si>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</si>
  <si>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</si>
  <si>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</si>
  <si>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</si>
  <si>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</si>
  <si>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</si>
  <si>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</si>
  <si>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</si>
  <si>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</si>
  <si>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</si>
  <si>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</si>
  <si>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</si>
  <si>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</si>
  <si>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</si>
  <si>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</si>
  <si>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</si>
  <si>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</si>
  <si>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</si>
  <si>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</si>
  <si>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</si>
  <si>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</si>
  <si>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</si>
  <si>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</si>
  <si>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</si>
  <si>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</si>
  <si>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</si>
  <si>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</si>
  <si>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</si>
  <si>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</si>
  <si>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</si>
  <si>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</si>
  <si>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</si>
  <si>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</si>
  <si>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</si>
  <si>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</si>
  <si>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</si>
  <si>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</si>
  <si>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</si>
  <si>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</si>
  <si>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</si>
  <si>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</si>
  <si>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</si>
  <si>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</si>
  <si>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</si>
  <si>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</si>
  <si>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</si>
  <si>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</si>
  <si>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</si>
  <si>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</si>
  <si>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</si>
  <si>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</si>
  <si>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</si>
  <si>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</si>
  <si>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</si>
  <si>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</si>
  <si>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</si>
  <si>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</si>
  <si>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</si>
  <si>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</si>
  <si>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</si>
  <si>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</si>
  <si>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</si>
  <si>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</si>
  <si>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</si>
  <si>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</si>
  <si>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</si>
  <si>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</si>
  <si>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</si>
  <si>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</si>
  <si>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</si>
  <si>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</si>
  <si>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</si>
  <si>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</si>
  <si>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</si>
  <si>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</si>
  <si>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</si>
  <si>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</si>
  <si>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</si>
  <si>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</si>
  <si>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</si>
  <si>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</si>
  <si>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</si>
  <si>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</si>
  <si>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</si>
  <si>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</si>
  <si>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</si>
  <si>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</si>
  <si>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</si>
  <si>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</si>
  <si>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</si>
  <si>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</si>
  <si>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</si>
  <si>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</si>
  <si>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</si>
  <si>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</si>
  <si>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</si>
  <si>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</si>
  <si>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</si>
  <si>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</si>
  <si>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</si>
  <si>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</si>
  <si>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</si>
  <si>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</si>
  <si>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</si>
  <si>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</si>
  <si>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</si>
  <si>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</si>
  <si>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</si>
  <si>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</si>
  <si>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</si>
  <si>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</si>
  <si>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</si>
  <si>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</si>
  <si>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</si>
  <si>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</si>
  <si>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</si>
  <si>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</si>
  <si>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</si>
  <si>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</si>
  <si>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</si>
  <si>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</si>
  <si>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</si>
  <si>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</si>
  <si>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</si>
  <si>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</si>
  <si>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</si>
  <si>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</si>
  <si>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</si>
  <si>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</si>
  <si>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</si>
  <si>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</si>
  <si>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</si>
  <si>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</si>
  <si>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</si>
  <si>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</si>
  <si>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</si>
  <si>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</si>
  <si>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</si>
  <si>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</si>
  <si>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</si>
  <si>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</si>
  <si>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</si>
  <si>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</si>
  <si>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</si>
  <si>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</si>
  <si>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</si>
  <si>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</si>
  <si>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</si>
  <si>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</si>
  <si>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</si>
  <si>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</si>
  <si>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</si>
  <si>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</si>
  <si>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</si>
  <si>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</si>
  <si>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</si>
  <si>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</si>
  <si>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</si>
  <si>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</si>
  <si>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</si>
  <si>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</si>
  <si>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</si>
  <si>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</si>
  <si>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</si>
  <si>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</si>
  <si>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</si>
  <si>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</si>
  <si>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</si>
  <si>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</si>
  <si>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</si>
  <si>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</si>
  <si>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</si>
  <si>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</si>
  <si>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</si>
  <si>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</si>
  <si>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</si>
  <si>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</si>
  <si>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</si>
  <si>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</si>
  <si>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</si>
  <si>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</si>
  <si>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</si>
  <si>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</si>
  <si>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</si>
  <si>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</si>
  <si>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</si>
  <si>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</si>
  <si>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</si>
  <si>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</si>
  <si>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</si>
  <si>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</si>
  <si>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</si>
  <si>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</si>
  <si>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</si>
  <si>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</si>
  <si>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</si>
  <si>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</si>
  <si>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</si>
  <si>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</si>
  <si>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</si>
  <si>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</si>
  <si>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</si>
  <si>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</si>
  <si>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</si>
  <si>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</si>
  <si>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</si>
  <si>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</si>
  <si>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</si>
  <si>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</si>
  <si>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</si>
  <si>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</si>
  <si>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</si>
  <si>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</si>
  <si>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</si>
  <si>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</si>
  <si>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</si>
  <si>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</si>
  <si>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</si>
  <si>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</si>
  <si>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</si>
  <si>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</si>
  <si>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</si>
  <si>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</si>
  <si>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</si>
  <si>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</si>
  <si>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</si>
  <si>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</si>
  <si>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</si>
  <si>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</si>
  <si>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</si>
  <si>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</si>
  <si>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</si>
  <si>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</si>
  <si>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</si>
  <si>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</si>
  <si>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</si>
  <si>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</si>
  <si>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</si>
  <si>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</si>
  <si>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</si>
  <si>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</si>
  <si>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</si>
  <si>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</si>
  <si>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</si>
  <si>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</si>
  <si>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</si>
  <si>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</si>
  <si>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</si>
  <si>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</si>
  <si>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</si>
  <si>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</si>
  <si>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</si>
  <si>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</si>
  <si>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</si>
  <si>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</si>
  <si>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</si>
  <si>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</si>
  <si>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</si>
  <si>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</si>
  <si>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</si>
  <si>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</si>
  <si>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</si>
  <si>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</si>
  <si>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</si>
  <si>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</si>
  <si>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</si>
  <si>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</si>
  <si>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</si>
  <si>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</si>
  <si>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</si>
  <si>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</si>
  <si>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</si>
  <si>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</si>
  <si>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</si>
  <si>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</si>
  <si>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</si>
  <si>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</si>
  <si>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</si>
  <si>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</si>
  <si>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</si>
  <si>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</si>
  <si>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</si>
  <si>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</si>
  <si>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</si>
  <si>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</si>
  <si>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</si>
  <si>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</si>
  <si>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</si>
  <si>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</si>
  <si>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</si>
  <si>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</si>
  <si>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</si>
  <si>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</si>
  <si>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</si>
  <si>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</si>
  <si>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</si>
  <si>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</si>
  <si>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</si>
  <si>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</si>
  <si>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</si>
  <si>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</si>
  <si>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</si>
  <si>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</si>
  <si>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</si>
  <si>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</si>
  <si>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</si>
  <si>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</si>
  <si>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</si>
  <si>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</si>
  <si>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</si>
  <si>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</si>
  <si>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</si>
  <si>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</si>
  <si>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</si>
  <si>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</si>
  <si>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</si>
  <si>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</si>
  <si>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</si>
  <si>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</si>
  <si>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</si>
  <si>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</si>
  <si>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</si>
  <si>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</si>
  <si>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</si>
  <si>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</si>
  <si>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</si>
  <si>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</si>
  <si>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</si>
  <si>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</si>
  <si>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</si>
  <si>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</si>
  <si>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</si>
  <si>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</si>
  <si>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</si>
  <si>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</si>
  <si>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</si>
  <si>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</si>
  <si>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</si>
  <si>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</si>
  <si>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</si>
  <si>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</si>
  <si>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</si>
  <si>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</si>
  <si>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</si>
  <si>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</si>
  <si>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</si>
  <si>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</si>
  <si>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</si>
  <si>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</si>
  <si>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</si>
  <si>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</si>
  <si>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</si>
  <si>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</si>
  <si>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</si>
  <si>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</si>
  <si>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</si>
  <si>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</si>
  <si>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</si>
  <si>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</si>
  <si>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</si>
  <si>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</si>
  <si>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</si>
  <si>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</si>
  <si>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</si>
  <si>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</si>
  <si>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</si>
  <si>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</si>
  <si>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</si>
  <si>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</si>
  <si>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</si>
  <si>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</si>
  <si>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</si>
  <si>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</si>
  <si>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</si>
  <si>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</si>
  <si>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</si>
  <si>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</si>
  <si>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</si>
  <si>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</si>
  <si>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</si>
  <si>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</si>
  <si>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</si>
  <si>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</si>
  <si>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</si>
  <si>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</si>
  <si>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</si>
  <si>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</si>
  <si>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</si>
  <si>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</si>
  <si>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</si>
  <si>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</si>
  <si>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</si>
  <si>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</si>
  <si>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</si>
  <si>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</si>
  <si>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</si>
  <si>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</si>
  <si>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</si>
  <si>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</si>
  <si>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</si>
  <si>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</si>
  <si>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</si>
  <si>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</si>
  <si>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</si>
  <si>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</si>
  <si>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</si>
  <si>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</si>
  <si>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</si>
  <si>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</si>
  <si>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</si>
  <si>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</si>
  <si>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</si>
  <si>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</si>
  <si>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</si>
  <si>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</si>
  <si>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</si>
  <si>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</si>
  <si>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</si>
  <si>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</si>
  <si>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</si>
  <si>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</si>
  <si>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</si>
  <si>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</si>
  <si>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</si>
  <si>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</si>
  <si>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</si>
  <si>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</si>
  <si>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</si>
  <si>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</si>
  <si>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</si>
  <si>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</si>
  <si>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</si>
  <si>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</si>
  <si>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</si>
  <si>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</si>
  <si>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</si>
  <si>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</si>
  <si>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</si>
  <si>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</si>
  <si>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</si>
  <si>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</si>
  <si>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</si>
  <si>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</si>
  <si>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</si>
  <si>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</si>
  <si>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</si>
  <si>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</si>
  <si>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</si>
  <si>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</si>
  <si>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</si>
  <si>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</si>
  <si>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</si>
  <si>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</si>
  <si>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</si>
  <si>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</si>
  <si>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</si>
  <si>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</si>
  <si>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</si>
  <si>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</si>
  <si>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</si>
  <si>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</si>
  <si>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</si>
  <si>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</si>
  <si>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</si>
  <si>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</si>
  <si>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</si>
  <si>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</si>
  <si>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</si>
  <si>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</si>
  <si>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</si>
  <si>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</si>
  <si>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</si>
  <si>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</si>
  <si>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</si>
  <si>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</si>
  <si>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</si>
  <si>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</si>
  <si>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</si>
  <si>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</si>
  <si>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</si>
  <si>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</si>
  <si>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</si>
  <si>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</si>
  <si>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</si>
  <si>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</si>
  <si>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</si>
  <si>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</si>
  <si>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</si>
  <si>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</si>
  <si>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</si>
  <si>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</si>
  <si>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</si>
  <si>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</si>
  <si>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</si>
  <si>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</si>
  <si>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</si>
  <si>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</si>
  <si>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</si>
  <si>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</si>
  <si>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</si>
  <si>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</si>
  <si>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</si>
  <si>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</si>
  <si>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</si>
  <si>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</si>
  <si>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</si>
  <si>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</si>
  <si>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</si>
  <si>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</si>
  <si>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</si>
  <si>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</si>
  <si>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</si>
  <si>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</si>
  <si>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</si>
  <si>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</si>
  <si>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</si>
  <si>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</si>
  <si>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</si>
  <si>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</si>
  <si>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</si>
  <si>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</si>
  <si>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</si>
  <si>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</si>
  <si>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</si>
  <si>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</si>
  <si>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</si>
  <si>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</si>
  <si>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</si>
  <si>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</si>
  <si>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</si>
  <si>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</si>
  <si>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</si>
  <si>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</si>
  <si>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</si>
  <si>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</si>
  <si>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</si>
  <si>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</si>
  <si>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</si>
  <si>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</si>
  <si>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</si>
  <si>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</si>
  <si>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</si>
  <si>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</si>
  <si>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</si>
  <si>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</si>
  <si>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</si>
  <si>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</si>
  <si>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</si>
  <si>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</si>
  <si>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</si>
  <si>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</si>
  <si>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</si>
  <si>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</si>
  <si>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</si>
  <si>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</si>
  <si>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</si>
  <si>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</si>
  <si>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</si>
  <si>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</si>
  <si>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</si>
  <si>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</si>
  <si>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</si>
  <si>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</si>
  <si>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</si>
  <si>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</si>
  <si>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</si>
  <si>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</si>
  <si>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</si>
  <si>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</si>
  <si>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</si>
  <si>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</si>
  <si>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</si>
  <si>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</si>
  <si>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</si>
  <si>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</si>
  <si>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</si>
  <si>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</si>
  <si>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</si>
  <si>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</si>
  <si>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</si>
  <si>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</si>
  <si>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</si>
  <si>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</si>
  <si>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</si>
  <si>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</si>
  <si>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</si>
  <si>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</si>
  <si>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</si>
  <si>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</si>
  <si>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</si>
  <si>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</si>
  <si>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</si>
  <si>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</si>
  <si>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</si>
  <si>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</si>
  <si>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</si>
  <si>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</si>
  <si>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</si>
  <si>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</si>
  <si>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</si>
  <si>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</si>
  <si>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</si>
  <si>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</si>
  <si>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</si>
  <si>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</si>
  <si>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</si>
  <si>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</si>
  <si>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</si>
  <si>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</si>
  <si>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</si>
  <si>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</si>
  <si>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</si>
  <si>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</si>
  <si>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</si>
  <si>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</si>
  <si>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</si>
  <si>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</si>
  <si>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</si>
  <si>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</si>
  <si>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</si>
  <si>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</si>
  <si>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</si>
  <si>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</si>
  <si>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</si>
  <si>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</si>
  <si>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</si>
  <si>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</si>
  <si>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</si>
  <si>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</si>
  <si>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</si>
  <si>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</si>
  <si>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</si>
  <si>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</si>
  <si>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</si>
  <si>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</si>
  <si>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</si>
  <si>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</si>
  <si>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</si>
  <si>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</si>
  <si>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</si>
  <si>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</si>
  <si>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</si>
  <si>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</si>
  <si>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</si>
  <si>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</si>
  <si>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</si>
  <si>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</si>
  <si>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</si>
  <si>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</si>
  <si>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</si>
  <si>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</si>
  <si>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</si>
  <si>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</si>
  <si>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</si>
  <si>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</si>
  <si>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</si>
  <si>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</si>
  <si>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</si>
  <si>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</si>
  <si>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</si>
  <si>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</si>
  <si>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</si>
  <si>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</si>
  <si>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</si>
  <si>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</si>
  <si>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</si>
  <si>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</si>
  <si>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</si>
  <si>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</si>
  <si>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</si>
  <si>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</si>
  <si>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</si>
  <si>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</si>
  <si>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</si>
  <si>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</si>
  <si>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</si>
  <si>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</si>
  <si>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</si>
  <si>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</si>
  <si>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</si>
  <si>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</si>
  <si>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</si>
  <si>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</si>
  <si>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</si>
  <si>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</si>
  <si>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</si>
  <si>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</si>
  <si>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</si>
  <si>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</si>
  <si>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</si>
  <si>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</si>
  <si>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</si>
  <si>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</si>
  <si>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</si>
  <si>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</si>
  <si>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</si>
  <si>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</si>
  <si>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</si>
  <si>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</si>
  <si>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</si>
  <si>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</si>
  <si>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</si>
  <si>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</si>
  <si>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</si>
  <si>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</si>
  <si>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</si>
  <si>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</si>
  <si>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</si>
  <si>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</si>
  <si>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</si>
  <si>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</si>
  <si>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</si>
  <si>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</si>
  <si>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</si>
  <si>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</si>
  <si>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</si>
  <si>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</si>
  <si>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</si>
  <si>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</si>
  <si>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</si>
  <si>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</si>
  <si>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</si>
  <si>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</si>
  <si>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</si>
  <si>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</si>
  <si>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</si>
  <si>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</si>
  <si>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</si>
  <si>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</si>
  <si>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</si>
  <si>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</si>
  <si>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</si>
  <si>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</si>
  <si>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</si>
  <si>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</si>
  <si>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</si>
  <si>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</si>
  <si>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</si>
  <si>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</si>
  <si>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</si>
  <si>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</si>
  <si>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</si>
  <si>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</si>
  <si>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</si>
  <si>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</si>
  <si>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</si>
  <si>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</si>
  <si>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</si>
  <si>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</si>
  <si>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</si>
  <si>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</si>
  <si>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</si>
  <si>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</si>
  <si>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</si>
  <si>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</si>
  <si>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</si>
  <si>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</si>
  <si>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</si>
  <si>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</si>
  <si>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</si>
  <si>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</si>
  <si>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</si>
  <si>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</si>
  <si>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</si>
  <si>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</si>
  <si>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</si>
  <si>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</si>
  <si>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</si>
  <si>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</si>
  <si>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</si>
  <si>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</si>
  <si>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</si>
  <si>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</si>
  <si>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</si>
  <si>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</si>
  <si>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</si>
  <si>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</si>
  <si>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</si>
  <si>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</si>
  <si>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</si>
  <si>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</si>
  <si>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</si>
  <si>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</si>
  <si>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</si>
  <si>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</si>
  <si>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</si>
  <si>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</si>
  <si>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</si>
  <si>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</si>
  <si>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</si>
  <si>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</si>
  <si>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</si>
  <si>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</si>
  <si>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</si>
  <si>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</si>
  <si>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</si>
  <si>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</si>
  <si>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</si>
  <si>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</si>
  <si>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</si>
  <si>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</si>
  <si>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</si>
  <si>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</si>
  <si>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</si>
  <si>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</si>
  <si>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</si>
  <si>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</si>
  <si>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</si>
  <si>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</si>
  <si>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</si>
  <si>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</si>
  <si>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</si>
  <si>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</si>
  <si>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</si>
  <si>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</si>
  <si>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</si>
  <si>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</si>
  <si>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</si>
  <si>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</si>
  <si>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</si>
  <si>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</si>
  <si>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</si>
  <si>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</si>
  <si>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</si>
  <si>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</si>
  <si>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</si>
  <si>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</si>
  <si>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</si>
  <si>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</si>
  <si>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</si>
  <si>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</si>
  <si>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</si>
  <si>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</si>
  <si>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</si>
  <si>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</si>
  <si>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</si>
  <si>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</si>
  <si>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</si>
  <si>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</si>
  <si>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</si>
  <si>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</si>
  <si>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</si>
  <si>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</si>
  <si>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</si>
  <si>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</si>
  <si>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</si>
  <si>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</si>
  <si>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</si>
  <si>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</si>
  <si>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</si>
  <si>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</si>
  <si>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</si>
  <si>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</si>
  <si>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</si>
  <si>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</si>
  <si>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</si>
  <si>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</si>
  <si>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</si>
  <si>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</si>
  <si>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</si>
  <si>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</si>
  <si>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</si>
  <si>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</si>
  <si>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</si>
  <si>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</si>
  <si>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</si>
  <si>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</si>
  <si>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</si>
  <si>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</si>
  <si>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</si>
  <si>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</si>
  <si>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</si>
  <si>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</si>
  <si>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</si>
  <si>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</si>
  <si>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</si>
  <si>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</si>
  <si>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</si>
  <si>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</si>
  <si>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</si>
  <si>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</si>
  <si>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</si>
  <si>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</si>
  <si>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</si>
  <si>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</si>
  <si>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</si>
  <si>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</si>
  <si>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</si>
  <si>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</si>
  <si>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</si>
  <si>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</si>
  <si>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</si>
  <si>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</si>
  <si>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</si>
  <si>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</si>
  <si>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</si>
  <si>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</si>
  <si>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</si>
  <si>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</si>
  <si>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</si>
  <si>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</si>
  <si>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</si>
  <si>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</si>
  <si>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</si>
  <si>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</si>
  <si>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</si>
  <si>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</si>
  <si>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</si>
  <si>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</si>
  <si>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</si>
  <si>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</si>
  <si>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</si>
  <si>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</si>
  <si>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</si>
  <si>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</si>
  <si>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</si>
  <si>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</si>
  <si>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</si>
  <si>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</si>
  <si>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</si>
  <si>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</si>
  <si>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</si>
  <si>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</si>
  <si>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</si>
  <si>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</si>
  <si>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</si>
  <si>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</si>
  <si>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</si>
  <si>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</si>
  <si>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</si>
  <si>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</si>
  <si>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</si>
  <si>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</si>
  <si>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</si>
  <si>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</si>
  <si>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</si>
  <si>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</si>
  <si>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</si>
  <si>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</si>
  <si>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</si>
  <si>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</si>
  <si>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</si>
  <si>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</si>
  <si>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</si>
  <si>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</si>
  <si>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</si>
  <si>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</si>
  <si>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</si>
  <si>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</si>
  <si>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</si>
  <si>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</si>
  <si>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</si>
  <si>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</si>
  <si>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</si>
  <si>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</si>
  <si>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</si>
  <si>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</si>
  <si>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</si>
  <si>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</si>
  <si>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</si>
  <si>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</si>
  <si>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</si>
  <si>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</si>
  <si>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</si>
  <si>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</si>
  <si>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</si>
  <si>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</si>
  <si>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</si>
  <si>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</si>
  <si>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</si>
  <si>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</si>
  <si>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</si>
  <si>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</si>
  <si>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</si>
  <si>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</si>
  <si>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</si>
  <si>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</si>
  <si>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</si>
  <si>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</si>
  <si>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</si>
  <si>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</si>
  <si>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</si>
  <si>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</si>
  <si>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</si>
  <si>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</si>
  <si>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</si>
  <si>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</si>
  <si>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</si>
  <si>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</si>
  <si>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</si>
  <si>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</si>
  <si>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</si>
  <si>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</si>
  <si>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</si>
  <si>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</si>
  <si>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</si>
  <si>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</si>
  <si>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</si>
  <si>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</si>
  <si>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</si>
  <si>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</si>
  <si>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</si>
  <si>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</si>
  <si>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</si>
  <si>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</si>
  <si>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</si>
  <si>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</si>
  <si>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</si>
  <si>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</si>
  <si>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</si>
  <si>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</si>
  <si>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</si>
  <si>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</si>
  <si>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</si>
  <si>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</si>
  <si>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</si>
  <si>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</si>
  <si>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</si>
  <si>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</si>
  <si>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</si>
  <si>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</si>
  <si>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</si>
  <si>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</si>
  <si>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</si>
  <si>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</si>
  <si>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</si>
  <si>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</si>
  <si>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</si>
  <si>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</si>
  <si>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</si>
  <si>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</si>
  <si>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</si>
  <si>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</si>
  <si>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</si>
  <si>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</si>
  <si>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</si>
  <si>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</si>
  <si>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</si>
  <si>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</si>
  <si>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</si>
  <si>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</si>
  <si>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</si>
  <si>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</si>
  <si>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</si>
  <si>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</si>
  <si>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</si>
  <si>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</si>
  <si>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</si>
  <si>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</si>
  <si>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</si>
  <si>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</si>
  <si>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</si>
  <si>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</si>
  <si>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</si>
  <si>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</si>
  <si>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</si>
  <si>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</si>
  <si>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</si>
  <si>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</si>
  <si>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</si>
  <si>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</si>
  <si>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</si>
  <si>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</si>
  <si>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</si>
  <si>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</si>
  <si>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</si>
  <si>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</si>
  <si>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</si>
  <si>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</si>
  <si>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</si>
  <si>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</si>
  <si>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</si>
  <si>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</si>
  <si>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</si>
  <si>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</si>
  <si>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</si>
  <si>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</si>
  <si>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</si>
  <si>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</si>
  <si>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</si>
  <si>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</si>
  <si>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</si>
  <si>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</si>
  <si>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</si>
  <si>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</si>
  <si>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</si>
  <si>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</si>
  <si>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</si>
  <si>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</si>
  <si>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</si>
  <si>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</si>
  <si>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</si>
  <si>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</si>
  <si>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</si>
  <si>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</si>
  <si>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</si>
  <si>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</si>
  <si>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</si>
  <si>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</si>
  <si>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</si>
  <si>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</si>
  <si>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</si>
  <si>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</si>
  <si>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</si>
  <si>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</si>
  <si>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</si>
  <si>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</si>
  <si>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</si>
  <si>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</si>
  <si>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</si>
  <si>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</si>
  <si>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</si>
  <si>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</si>
  <si>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</si>
  <si>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</si>
  <si>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</si>
  <si>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</si>
  <si>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</si>
  <si>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</si>
  <si>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</si>
  <si>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</si>
  <si>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</si>
  <si>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</si>
  <si>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</si>
  <si>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</si>
  <si>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</si>
  <si>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</si>
  <si>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</si>
  <si>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</si>
  <si>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</si>
  <si>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</si>
  <si>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</si>
  <si>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</si>
  <si>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</si>
  <si>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</si>
  <si>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</si>
  <si>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</si>
  <si>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</si>
  <si>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</si>
  <si>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</si>
  <si>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</si>
  <si>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</si>
  <si>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</si>
  <si>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</si>
  <si>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</si>
  <si>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</si>
  <si>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</si>
  <si>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</si>
  <si>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</si>
  <si>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</si>
  <si>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</si>
  <si>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</si>
  <si>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</si>
  <si>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</si>
  <si>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</si>
  <si>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</si>
  <si>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</si>
  <si>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</si>
  <si>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</si>
  <si>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</si>
  <si>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</si>
  <si>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</si>
  <si>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</si>
  <si>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</si>
  <si>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</si>
  <si>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</si>
  <si>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</si>
  <si>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</si>
  <si>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</si>
  <si>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</si>
  <si>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</si>
  <si>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</si>
  <si>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</si>
  <si>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</si>
  <si>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</si>
  <si>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</si>
  <si>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</si>
  <si>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</si>
  <si>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</si>
  <si>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</si>
  <si>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</si>
  <si>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</si>
  <si>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</si>
  <si>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</si>
  <si>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</si>
  <si>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</si>
  <si>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</si>
  <si>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</si>
  <si>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</si>
  <si>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</si>
  <si>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</si>
  <si>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</si>
  <si>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</si>
  <si>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</si>
  <si>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</si>
  <si>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</si>
  <si>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</si>
  <si>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</si>
  <si>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</si>
  <si>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</si>
  <si>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</si>
  <si>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</si>
  <si>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</si>
  <si>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</si>
  <si>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</si>
  <si>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</si>
  <si>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</si>
  <si>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</si>
  <si>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</si>
  <si>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</si>
  <si>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</si>
  <si>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</si>
  <si>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</si>
  <si>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</si>
  <si>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</si>
  <si>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</si>
  <si>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</si>
  <si>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</si>
  <si>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</si>
  <si>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</si>
  <si>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</si>
  <si>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</si>
  <si>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</si>
  <si>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</si>
  <si>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</si>
  <si>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</si>
  <si>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</si>
  <si>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</si>
  <si>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</si>
  <si>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</si>
  <si>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</si>
  <si>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</si>
  <si>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</si>
  <si>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</si>
  <si>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</si>
  <si>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</si>
  <si>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</si>
  <si>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</si>
  <si>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</si>
  <si>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</si>
  <si>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</si>
  <si>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</si>
  <si>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</si>
  <si>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</si>
  <si>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</si>
  <si>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</si>
  <si>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</si>
  <si>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</si>
  <si>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</si>
  <si>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</si>
  <si>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</si>
  <si>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</si>
  <si>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</si>
  <si>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</si>
  <si>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</si>
  <si>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</si>
  <si>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</si>
  <si>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</si>
  <si>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</si>
  <si>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</si>
  <si>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</si>
  <si>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</si>
  <si>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</si>
  <si>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</si>
  <si>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</si>
  <si>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</si>
  <si>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</si>
  <si>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</si>
  <si>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</si>
  <si>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</si>
  <si>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</si>
  <si>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</si>
  <si>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</si>
  <si>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</si>
  <si>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</si>
  <si>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</si>
  <si>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</si>
  <si>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</si>
  <si>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</si>
  <si>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</si>
  <si>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</si>
  <si>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</si>
  <si>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</si>
  <si>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</si>
  <si>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</si>
  <si>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</si>
  <si>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</si>
  <si>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</si>
  <si>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</si>
  <si>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</si>
  <si>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</si>
  <si>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</si>
  <si>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</si>
  <si>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</si>
  <si>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</si>
  <si>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</si>
  <si>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</si>
  <si>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</si>
  <si>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</si>
  <si>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</si>
  <si>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</si>
  <si>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</si>
  <si>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</si>
  <si>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</si>
  <si>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</si>
  <si>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</si>
  <si>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</si>
  <si>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</si>
  <si>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</si>
  <si>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</si>
  <si>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</si>
  <si>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</si>
  <si>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</si>
  <si>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</si>
  <si>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</si>
  <si>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</si>
  <si>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</si>
  <si>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</si>
  <si>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</si>
  <si>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</si>
  <si>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</si>
  <si>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</si>
  <si>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</si>
  <si>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</si>
  <si>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</si>
  <si>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</si>
  <si>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</si>
  <si>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</si>
  <si>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</si>
  <si>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</si>
  <si>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</si>
  <si>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</si>
  <si>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</si>
  <si>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</si>
  <si>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</si>
  <si>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</si>
  <si>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</si>
  <si>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</si>
  <si>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</si>
  <si>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</si>
  <si>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</si>
  <si>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</si>
  <si>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</si>
  <si>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</si>
  <si>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</si>
  <si>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</si>
  <si>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</si>
  <si>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</si>
  <si>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</si>
  <si>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</si>
  <si>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</si>
  <si>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</si>
  <si>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</si>
  <si>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</si>
  <si>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</si>
  <si>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</si>
  <si>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</si>
  <si>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</si>
  <si>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</si>
  <si>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</si>
  <si>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</si>
  <si>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</si>
  <si>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</si>
  <si>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</si>
  <si>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</si>
  <si>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</si>
  <si>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</si>
  <si>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</si>
  <si>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</si>
  <si>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</si>
  <si>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</si>
  <si>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</si>
  <si>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</si>
  <si>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</si>
  <si>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</si>
  <si>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</si>
  <si>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</si>
  <si>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</si>
  <si>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</si>
  <si>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</si>
  <si>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</si>
  <si>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</si>
  <si>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</si>
  <si>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</si>
  <si>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</si>
  <si>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</si>
  <si>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</si>
  <si>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</si>
  <si>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</si>
  <si>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</si>
  <si>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</si>
  <si>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</si>
  <si>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</si>
  <si>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</si>
  <si>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</si>
  <si>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</si>
  <si>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</si>
  <si>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</si>
  <si>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</si>
  <si>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</si>
  <si>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</si>
  <si>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</si>
  <si>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</si>
  <si>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</si>
  <si>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</si>
  <si>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</si>
  <si>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</si>
  <si>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</si>
  <si>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</si>
  <si>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</si>
  <si>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</si>
  <si>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</si>
  <si>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</si>
  <si>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</si>
  <si>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</si>
  <si>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</si>
  <si>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</si>
  <si>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</si>
  <si>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</si>
  <si>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</si>
  <si>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</si>
  <si>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</si>
  <si>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</si>
  <si>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</si>
  <si>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</si>
  <si>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</si>
  <si>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</si>
  <si>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</si>
  <si>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</si>
  <si>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</si>
  <si>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</si>
  <si>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</si>
  <si>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</si>
  <si>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</si>
  <si>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</si>
  <si>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</si>
  <si>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</si>
  <si>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</si>
  <si>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</si>
  <si>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</si>
  <si>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</si>
  <si>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</si>
  <si>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</si>
  <si>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</si>
  <si>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</si>
  <si>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</si>
  <si>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</si>
  <si>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</si>
  <si>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</si>
  <si>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</si>
  <si>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</si>
  <si>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</si>
  <si>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</si>
  <si>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</si>
  <si>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</si>
  <si>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</si>
  <si>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</si>
  <si>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</si>
  <si>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</si>
  <si>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</si>
  <si>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</si>
  <si>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</si>
  <si>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</si>
  <si>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</si>
  <si>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</si>
  <si>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</si>
  <si>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</si>
  <si>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</si>
  <si>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</si>
  <si>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</si>
  <si>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</si>
  <si>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</si>
  <si>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</si>
  <si>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</si>
  <si>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</si>
  <si>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</si>
  <si>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</si>
  <si>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</si>
  <si>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</si>
  <si>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</si>
  <si>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</si>
  <si>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</si>
  <si>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</si>
  <si>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</si>
  <si>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</si>
  <si>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</si>
  <si>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</si>
  <si>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</si>
  <si>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</si>
  <si>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</si>
  <si>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</si>
  <si>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</si>
  <si>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</si>
  <si>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</si>
  <si>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</si>
  <si>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</si>
  <si>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</si>
  <si>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</si>
  <si>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</si>
  <si>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</si>
  <si>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</si>
  <si>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</si>
  <si>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</si>
  <si>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</si>
  <si>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</si>
  <si>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</si>
  <si>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</si>
  <si>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</si>
  <si>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</si>
  <si>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</si>
  <si>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</si>
  <si>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</si>
  <si>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</si>
  <si>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</si>
  <si>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</si>
  <si>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</si>
  <si>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</si>
  <si>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</si>
  <si>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</si>
  <si>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</si>
  <si>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</si>
  <si>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</si>
  <si>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</si>
  <si>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</si>
  <si>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</si>
  <si>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</si>
  <si>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</si>
  <si>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</si>
  <si>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</si>
  <si>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</si>
  <si>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</si>
  <si>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</si>
  <si>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</si>
  <si>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</si>
  <si>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</si>
  <si>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</si>
  <si>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</si>
  <si>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</si>
  <si>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</si>
  <si>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</si>
  <si>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</si>
  <si>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</si>
  <si>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</si>
  <si>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</si>
  <si>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</si>
  <si>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</si>
  <si>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</si>
  <si>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</si>
  <si>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</si>
  <si>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</si>
  <si>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</si>
  <si>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</si>
  <si>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</si>
  <si>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</si>
  <si>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</si>
  <si>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</si>
  <si>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</si>
  <si>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</si>
  <si>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</si>
  <si>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</si>
  <si>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</si>
  <si>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</si>
  <si>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</si>
  <si>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</si>
  <si>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</si>
  <si>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</si>
  <si>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</si>
  <si>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</si>
  <si>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</si>
  <si>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</si>
  <si>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</si>
  <si>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</si>
  <si>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</si>
  <si>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</si>
  <si>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</si>
  <si>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</si>
  <si>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</si>
  <si>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</si>
  <si>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</si>
  <si>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</si>
  <si>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</si>
  <si>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</si>
  <si>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</si>
  <si>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</si>
  <si>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</si>
  <si>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</si>
  <si>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</si>
  <si>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</si>
  <si>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</si>
  <si>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</si>
  <si>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</si>
  <si>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</si>
  <si>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</si>
  <si>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</si>
  <si>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</si>
  <si>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</si>
  <si>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</si>
  <si>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</si>
  <si>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</si>
  <si>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</si>
  <si>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</si>
  <si>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</si>
  <si>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</si>
  <si>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</si>
  <si>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</si>
  <si>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</si>
  <si>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</si>
  <si>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</si>
  <si>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</si>
  <si>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</si>
  <si>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</si>
  <si>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</si>
  <si>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</si>
  <si>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</si>
  <si>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</si>
  <si>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</si>
  <si>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</si>
  <si>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</si>
  <si>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</si>
  <si>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</si>
  <si>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</si>
  <si>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</si>
  <si>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</si>
  <si>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</si>
  <si>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</si>
  <si>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</si>
  <si>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</si>
  <si>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</si>
  <si>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</si>
  <si>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</si>
  <si>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</si>
  <si>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</si>
  <si>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</si>
  <si>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</si>
  <si>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</si>
  <si>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</si>
  <si>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</si>
  <si>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</si>
  <si>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</si>
  <si>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</si>
  <si>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</si>
  <si>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</si>
  <si>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</si>
  <si>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</si>
  <si>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</si>
  <si>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</si>
  <si>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</si>
  <si>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</si>
  <si>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</si>
  <si>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</si>
  <si>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</si>
  <si>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</si>
  <si>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</si>
  <si>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</si>
  <si>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</si>
  <si>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</si>
  <si>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</si>
  <si>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</si>
  <si>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</si>
  <si>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</si>
  <si>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</si>
  <si>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</si>
  <si>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</si>
  <si>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</si>
  <si>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</si>
  <si>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</si>
  <si>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</si>
  <si>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</si>
  <si>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</si>
  <si>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</si>
  <si>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</si>
  <si>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</si>
  <si>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</si>
  <si>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</si>
  <si>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</si>
  <si>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</si>
  <si>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</si>
  <si>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</si>
  <si>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</si>
  <si>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</si>
  <si>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</si>
  <si>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</si>
  <si>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</si>
  <si>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</si>
  <si>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</si>
  <si>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</si>
  <si>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</si>
  <si>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</si>
  <si>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</si>
  <si>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</si>
  <si>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</si>
  <si>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</si>
  <si>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</si>
  <si>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</si>
  <si>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</si>
  <si>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</si>
  <si>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</si>
  <si>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</si>
  <si>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</si>
  <si>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</si>
  <si>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</si>
  <si>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</si>
  <si>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</si>
  <si>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</si>
  <si>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</si>
  <si>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</si>
  <si>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</si>
  <si>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</si>
  <si>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</si>
  <si>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</si>
  <si>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</si>
  <si>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</si>
  <si>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</si>
  <si>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</si>
  <si>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</si>
  <si>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</si>
  <si>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</si>
  <si>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</si>
  <si>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</si>
  <si>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</si>
  <si>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</si>
  <si>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</si>
  <si>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</si>
  <si>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</si>
  <si>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</si>
  <si>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</si>
  <si>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</si>
  <si>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</si>
  <si>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</si>
  <si>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</si>
  <si>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</si>
  <si>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</si>
  <si>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</si>
  <si>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</si>
  <si>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</si>
  <si>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</si>
  <si>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</si>
  <si>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</si>
  <si>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</si>
  <si>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</si>
  <si>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</si>
  <si>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</si>
  <si>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</si>
  <si>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</si>
  <si>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</si>
  <si>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</si>
  <si>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</si>
  <si>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</si>
  <si>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</si>
  <si>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</si>
  <si>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</si>
  <si>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</si>
  <si>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</si>
  <si>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</si>
  <si>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</si>
  <si>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</si>
  <si>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</si>
  <si>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</si>
  <si>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</si>
  <si>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</si>
  <si>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</si>
  <si>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</si>
  <si>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</si>
  <si>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</si>
  <si>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</si>
  <si>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</si>
  <si>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</si>
  <si>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</si>
  <si>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</si>
  <si>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</si>
  <si>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</si>
  <si>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</si>
  <si>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</si>
  <si>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</si>
  <si>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</si>
  <si>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</si>
  <si>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</si>
  <si>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</si>
  <si>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</si>
  <si>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</si>
  <si>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</si>
  <si>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</si>
  <si>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</si>
  <si>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</si>
  <si>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</si>
  <si>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</si>
  <si>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</si>
  <si>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</si>
  <si>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</si>
  <si>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</si>
  <si>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</si>
  <si>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</si>
  <si>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</si>
  <si>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</si>
  <si>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</si>
  <si>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</si>
  <si>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</si>
  <si>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</si>
  <si>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</si>
  <si>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</si>
  <si>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</si>
  <si>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</si>
  <si>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</si>
  <si>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</si>
  <si>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</si>
  <si>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</si>
  <si>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</si>
  <si>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</si>
  <si>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</si>
  <si>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</si>
  <si>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</si>
  <si>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</si>
  <si>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</si>
  <si>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</si>
  <si>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</si>
  <si>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</si>
  <si>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</si>
  <si>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</si>
  <si>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</si>
  <si>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</si>
  <si>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</si>
  <si>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</si>
  <si>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</si>
  <si>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</si>
  <si>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</si>
  <si>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</si>
  <si>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</si>
  <si>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</si>
  <si>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</si>
  <si>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</si>
  <si>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</si>
  <si>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</si>
  <si>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</si>
  <si>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</si>
  <si>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</si>
  <si>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</si>
  <si>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</si>
  <si>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</si>
  <si>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</si>
  <si>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</si>
  <si>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</si>
  <si>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</si>
  <si>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</si>
  <si>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</si>
  <si>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</si>
  <si>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</si>
  <si>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</si>
  <si>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</si>
  <si>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</si>
  <si>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</si>
  <si>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</si>
  <si>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</si>
  <si>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</si>
  <si>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</si>
  <si>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</si>
  <si>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</si>
  <si>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</si>
  <si>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</si>
  <si>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</si>
  <si>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</si>
  <si>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</si>
  <si>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</si>
  <si>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</si>
  <si>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</si>
  <si>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</si>
  <si>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</si>
  <si>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</si>
  <si>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</si>
  <si>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</si>
  <si>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</si>
  <si>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</si>
  <si>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</si>
  <si>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</si>
  <si>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</si>
  <si>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</si>
  <si>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</si>
  <si>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</si>
  <si>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</si>
  <si>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</si>
  <si>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</si>
  <si>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</si>
  <si>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</si>
  <si>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</si>
  <si>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</si>
  <si>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</si>
  <si>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</si>
  <si>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</si>
  <si>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</si>
  <si>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</si>
  <si>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</si>
  <si>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</si>
  <si>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</si>
  <si>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</si>
  <si>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</si>
  <si>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</si>
  <si>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</si>
  <si>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</si>
  <si>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</si>
  <si>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</si>
  <si>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</si>
  <si>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</si>
  <si>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</si>
  <si>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</si>
  <si>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</si>
  <si>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</si>
  <si>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</si>
  <si>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</si>
  <si>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</si>
  <si>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</si>
  <si>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</si>
  <si>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</si>
  <si>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</si>
  <si>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</si>
  <si>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</si>
  <si>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</si>
  <si>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</si>
  <si>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</si>
  <si>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</si>
  <si>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</si>
  <si>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</si>
  <si>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</si>
  <si>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</si>
  <si>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</si>
  <si>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</si>
  <si>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</si>
  <si>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</si>
  <si>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</si>
  <si>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</si>
  <si>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</si>
  <si>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</si>
  <si>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</si>
  <si>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</si>
  <si>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</si>
  <si>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</si>
  <si>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</si>
  <si>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</si>
  <si>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</si>
  <si>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</si>
  <si>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</si>
  <si>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</si>
  <si>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</si>
  <si>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</si>
  <si>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</si>
  <si>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</si>
  <si>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</si>
  <si>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</si>
  <si>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</si>
  <si>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</si>
  <si>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</si>
  <si>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</si>
  <si>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</si>
  <si>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</si>
  <si>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</si>
  <si>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</si>
  <si>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</si>
  <si>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</si>
  <si>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</si>
  <si>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</si>
  <si>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</si>
  <si>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</si>
  <si>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</si>
  <si>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</si>
  <si>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</si>
  <si>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</si>
  <si>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</si>
  <si>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</si>
  <si>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</si>
  <si>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</si>
  <si>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</si>
  <si>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</si>
  <si>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</si>
  <si>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</si>
  <si>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</si>
  <si>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</si>
  <si>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</si>
  <si>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</si>
  <si>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</si>
  <si>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</si>
  <si>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</si>
  <si>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</si>
  <si>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</si>
  <si>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</si>
  <si>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</si>
  <si>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</si>
  <si>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</si>
  <si>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</si>
  <si>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</si>
  <si>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</si>
  <si>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</si>
  <si>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</si>
  <si>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</si>
  <si>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</si>
  <si>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</si>
  <si>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</si>
  <si>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</si>
  <si>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</si>
  <si>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</si>
  <si>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</si>
  <si>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</si>
  <si>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</si>
  <si>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</si>
  <si>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</si>
  <si>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</si>
  <si>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</si>
  <si>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</si>
  <si>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</si>
  <si>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</si>
  <si>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</si>
  <si>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</si>
  <si>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</si>
  <si>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</si>
  <si>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</si>
  <si>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</si>
  <si>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</si>
  <si>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</si>
  <si>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</si>
  <si>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</si>
  <si>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</si>
  <si>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</si>
  <si>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</si>
  <si>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</si>
  <si>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</si>
  <si>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</si>
  <si>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</si>
  <si>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</si>
  <si>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</si>
  <si>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</si>
  <si>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</si>
  <si>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</si>
  <si>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</si>
  <si>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</si>
  <si>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</si>
  <si>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</si>
  <si>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</si>
  <si>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</si>
  <si>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</si>
  <si>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</si>
  <si>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</si>
  <si>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</si>
  <si>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</si>
  <si>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</si>
  <si>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</si>
  <si>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</si>
  <si>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</si>
  <si>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</si>
  <si>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</si>
  <si>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</si>
  <si>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</si>
  <si>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</si>
  <si>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</si>
  <si>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</si>
  <si>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</si>
  <si>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</si>
  <si>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</si>
  <si>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</si>
  <si>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</si>
  <si>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</si>
  <si>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</si>
  <si>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</si>
  <si>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</si>
  <si>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</si>
  <si>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</si>
  <si>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</si>
  <si>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</si>
  <si>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</si>
  <si>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</si>
  <si>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</si>
  <si>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</si>
  <si>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</si>
  <si>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</si>
  <si>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</si>
  <si>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</si>
  <si>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</si>
  <si>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</si>
  <si>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</si>
  <si>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</si>
  <si>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</si>
  <si>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</si>
  <si>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</si>
  <si>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</si>
  <si>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</si>
  <si>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</si>
  <si>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</si>
  <si>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</si>
  <si>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</si>
  <si>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</si>
  <si>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</si>
  <si>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</si>
  <si>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</si>
  <si>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</si>
  <si>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</si>
  <si>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</si>
  <si>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</si>
  <si>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</si>
  <si>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</si>
  <si>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</si>
  <si>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</si>
  <si>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</si>
  <si>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</si>
  <si>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</si>
  <si>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</si>
  <si>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</si>
  <si>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</si>
  <si>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</si>
  <si>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</si>
  <si>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</si>
  <si>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</si>
  <si>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</si>
  <si>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</si>
  <si>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</si>
  <si>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</si>
  <si>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</si>
  <si>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</si>
  <si>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</si>
  <si>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</si>
  <si>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</si>
  <si>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</si>
  <si>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</si>
  <si>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</si>
  <si>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</si>
  <si>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</si>
  <si>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</si>
  <si>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</si>
  <si>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</si>
  <si>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</si>
  <si>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</si>
  <si>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</si>
  <si>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</si>
  <si>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</si>
  <si>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</si>
  <si>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</si>
  <si>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</si>
  <si>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</si>
  <si>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</si>
  <si>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</si>
  <si>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</si>
  <si>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</si>
  <si>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</si>
  <si>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</si>
  <si>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</si>
  <si>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</si>
  <si>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</si>
  <si>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</si>
  <si>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</si>
  <si>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</si>
  <si>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</si>
  <si>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</si>
  <si>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</si>
  <si>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</si>
  <si>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</si>
  <si>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</si>
  <si>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</si>
  <si>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</si>
  <si>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</si>
  <si>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</si>
  <si>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</si>
  <si>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</si>
  <si>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</si>
  <si>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</si>
  <si>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</si>
  <si>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</si>
  <si>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</si>
  <si>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</si>
  <si>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</si>
  <si>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</si>
  <si>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</si>
  <si>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</si>
  <si>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</si>
  <si>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</si>
  <si>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</si>
  <si>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</si>
  <si>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</si>
  <si>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</si>
  <si>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</si>
  <si>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</si>
  <si>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</si>
  <si>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</si>
  <si>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</si>
  <si>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</si>
  <si>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</si>
  <si>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</si>
  <si>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</si>
  <si>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</si>
  <si>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</si>
  <si>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</si>
  <si>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</si>
  <si>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</si>
  <si>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</si>
  <si>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</si>
  <si>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</si>
  <si>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</si>
  <si>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</si>
  <si>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</si>
  <si>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</si>
  <si>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</si>
  <si>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</si>
  <si>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</si>
  <si>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</si>
  <si>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</si>
  <si>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</si>
  <si>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</si>
  <si>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</si>
  <si>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</si>
  <si>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</si>
  <si>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</si>
  <si>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</si>
  <si>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</si>
  <si>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</si>
  <si>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</si>
  <si>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</si>
  <si>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</si>
  <si>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</si>
  <si>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</si>
  <si>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</si>
  <si>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</si>
  <si>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</si>
  <si>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</si>
  <si>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</si>
  <si>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</si>
  <si>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</si>
  <si>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</si>
  <si>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</si>
  <si>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</si>
  <si>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</si>
  <si>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</si>
  <si>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</si>
  <si>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</si>
  <si>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</si>
  <si>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</si>
  <si>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</si>
  <si>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</si>
  <si>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</si>
  <si>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</si>
  <si>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</si>
  <si>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</si>
  <si>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</si>
  <si>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</si>
  <si>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</si>
  <si>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</si>
  <si>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</si>
  <si>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</si>
  <si>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</si>
  <si>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</si>
  <si>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</si>
  <si>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</si>
  <si>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</si>
  <si>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</si>
  <si>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</si>
  <si>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</si>
  <si>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</si>
  <si>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</si>
  <si>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</si>
  <si>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</si>
  <si>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</si>
  <si>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</si>
  <si>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</si>
  <si>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</si>
  <si>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</si>
  <si>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</si>
  <si>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</si>
  <si>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</si>
  <si>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</si>
  <si>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</si>
  <si>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</si>
  <si>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</si>
  <si>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</si>
  <si>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</si>
  <si>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</si>
  <si>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</si>
  <si>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</si>
  <si>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</si>
  <si>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</si>
  <si>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</si>
  <si>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</si>
  <si>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</si>
  <si>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</si>
  <si>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</si>
  <si>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</si>
  <si>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</si>
  <si>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</si>
  <si>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</si>
  <si>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</si>
  <si>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</si>
  <si>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</si>
  <si>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</si>
  <si>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</si>
  <si>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</si>
  <si>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</si>
  <si>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</si>
  <si>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</si>
  <si>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</si>
  <si>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</si>
  <si>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</si>
  <si>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</si>
  <si>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</si>
  <si>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</si>
  <si>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</si>
  <si>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</si>
  <si>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</si>
  <si>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</si>
  <si>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</si>
  <si>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</si>
  <si>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</si>
  <si>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</si>
  <si>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</si>
  <si>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</si>
  <si>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</si>
  <si>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</si>
  <si>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</si>
  <si>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</si>
  <si>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</si>
  <si>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</si>
  <si>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</si>
  <si>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</si>
  <si>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</si>
  <si>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</si>
  <si>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</si>
  <si>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</si>
  <si>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</si>
  <si>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</si>
  <si>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</si>
  <si>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</si>
  <si>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</si>
  <si>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</si>
  <si>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</si>
  <si>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</si>
  <si>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</si>
  <si>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</si>
  <si>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</si>
  <si>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</si>
  <si>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</si>
  <si>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</si>
  <si>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</si>
  <si>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</si>
  <si>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</si>
  <si>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</si>
  <si>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</si>
  <si>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</si>
  <si>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</si>
  <si>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</si>
  <si>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</si>
  <si>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</si>
  <si>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</si>
  <si>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</si>
  <si>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</si>
  <si>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</si>
  <si>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</si>
  <si>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</si>
  <si>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</si>
  <si>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</si>
  <si>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</si>
  <si>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</si>
  <si>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</si>
  <si>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</si>
  <si>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</si>
  <si>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</si>
  <si>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</si>
  <si>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</si>
  <si>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</si>
  <si>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</si>
  <si>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</si>
  <si>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</si>
  <si>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</si>
  <si>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</si>
  <si>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</si>
  <si>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</si>
  <si>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</si>
  <si>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</si>
  <si>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</si>
  <si>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</si>
  <si>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</si>
  <si>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</si>
  <si>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</si>
  <si>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</si>
  <si>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</si>
  <si>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</si>
  <si>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</si>
  <si>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</si>
  <si>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</si>
  <si>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</si>
  <si>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</si>
  <si>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</si>
  <si>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</si>
  <si>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</si>
  <si>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</si>
  <si>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</si>
  <si>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</si>
  <si>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</si>
  <si>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</si>
  <si>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</si>
  <si>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</si>
  <si>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</si>
  <si>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</si>
  <si>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</si>
  <si>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</si>
  <si>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</si>
  <si>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</si>
  <si>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</si>
  <si>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</si>
  <si>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</si>
  <si>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</si>
  <si>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</si>
  <si>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</si>
  <si>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</si>
  <si>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</si>
  <si>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</si>
  <si>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</si>
  <si>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</si>
  <si>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</si>
  <si>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</si>
  <si>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</si>
  <si>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</si>
  <si>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</si>
  <si>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</si>
  <si>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</si>
  <si>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</si>
  <si>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</si>
  <si>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</si>
  <si>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</si>
  <si>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</si>
  <si>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</si>
  <si>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</si>
  <si>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</si>
  <si>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</si>
  <si>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</si>
  <si>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</si>
  <si>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</si>
  <si>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</si>
  <si>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</si>
  <si>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</si>
  <si>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</si>
  <si>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</si>
  <si>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</si>
  <si>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</si>
  <si>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</si>
  <si>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</si>
  <si>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</si>
  <si>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</si>
  <si>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</si>
  <si>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</si>
  <si>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</si>
  <si>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</si>
  <si>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</si>
  <si>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</si>
  <si>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</si>
  <si>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</si>
  <si>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</si>
  <si>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</si>
  <si>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</si>
  <si>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</si>
  <si>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</si>
  <si>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</si>
  <si>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</si>
  <si>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</si>
  <si>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</si>
  <si>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</si>
  <si>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</si>
  <si>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</si>
  <si>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</si>
  <si>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</si>
  <si>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</si>
  <si>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</si>
  <si>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</si>
  <si>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</si>
  <si>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</si>
  <si>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</si>
  <si>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</si>
  <si>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</si>
  <si>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</si>
  <si>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</si>
  <si>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</si>
  <si>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</si>
  <si>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</si>
  <si>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</si>
  <si>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</si>
  <si>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</si>
  <si>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</si>
  <si>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</si>
  <si>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</si>
  <si>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</si>
  <si>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</si>
  <si>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</si>
  <si>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</si>
  <si>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</si>
  <si>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</si>
  <si>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</si>
  <si>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</si>
  <si>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</si>
  <si>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</si>
  <si>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</si>
  <si>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</si>
  <si>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</si>
  <si>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</si>
  <si>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</si>
  <si>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</si>
  <si>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</si>
  <si>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</si>
  <si>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</si>
  <si>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</si>
  <si>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</si>
  <si>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</si>
  <si>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</si>
  <si>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</si>
  <si>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</si>
  <si>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</si>
  <si>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</si>
  <si>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</si>
  <si>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</si>
  <si>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</si>
  <si>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</si>
  <si>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</si>
  <si>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</si>
  <si>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</si>
  <si>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</si>
  <si>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</si>
  <si>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</si>
  <si>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</si>
  <si>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</si>
  <si>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</si>
  <si>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</si>
  <si>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</si>
  <si>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</si>
  <si>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</si>
  <si>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</si>
  <si>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</si>
  <si>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</si>
  <si>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</si>
  <si>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</si>
  <si>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</si>
  <si>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</si>
  <si>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</si>
  <si>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</si>
  <si>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</si>
  <si>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</si>
  <si>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</si>
  <si>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</si>
  <si>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</si>
  <si>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</si>
  <si>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</si>
  <si>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</si>
  <si>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</si>
  <si>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</si>
  <si>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</si>
  <si>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</si>
  <si>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</si>
  <si>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</si>
  <si>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</si>
  <si>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</si>
  <si>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</si>
  <si>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</si>
  <si>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</si>
  <si>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</si>
  <si>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</si>
  <si>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</si>
  <si>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</si>
  <si>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</si>
  <si>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</si>
  <si>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</si>
  <si>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</si>
  <si>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</si>
  <si>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</si>
  <si>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</si>
  <si>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</si>
  <si>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</si>
  <si>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</si>
  <si>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</si>
  <si>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</si>
  <si>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</si>
  <si>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</si>
  <si>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</si>
  <si>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</si>
  <si>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</si>
  <si>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</si>
  <si>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</si>
  <si>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</si>
  <si>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</si>
  <si>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</si>
  <si>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</si>
  <si>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</si>
  <si>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</si>
  <si>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</si>
  <si>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</si>
  <si>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</si>
  <si>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</si>
  <si>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</si>
  <si>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</si>
  <si>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</si>
  <si>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</si>
  <si>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</si>
  <si>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</si>
  <si>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</si>
  <si>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</si>
  <si>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</si>
  <si>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</si>
  <si>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</si>
  <si>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</si>
  <si>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</si>
  <si>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</si>
  <si>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</si>
  <si>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</si>
  <si>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</si>
  <si>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</si>
  <si>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</si>
  <si>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</si>
  <si>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</si>
  <si>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</si>
  <si>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</si>
  <si>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</si>
  <si>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</si>
  <si>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</si>
  <si>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</si>
  <si>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</si>
  <si>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</si>
  <si>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</si>
  <si>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</si>
  <si>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</si>
  <si>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</si>
  <si>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</si>
  <si>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</si>
  <si>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</si>
  <si>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</si>
  <si>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</si>
  <si>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</si>
  <si>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</si>
  <si>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</si>
  <si>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</si>
  <si>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</si>
  <si>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</si>
  <si>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</si>
  <si>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</si>
  <si>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</si>
  <si>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</si>
  <si>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</si>
  <si>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</si>
  <si>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</si>
  <si>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</si>
  <si>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</si>
  <si>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</si>
  <si>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</si>
  <si>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</si>
  <si>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</si>
  <si>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</si>
  <si>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</si>
  <si>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</si>
  <si>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</si>
  <si>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</si>
  <si>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</si>
  <si>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</si>
  <si>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</si>
  <si>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</si>
  <si>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</si>
  <si>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</si>
  <si>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</si>
  <si>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</si>
  <si>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</si>
  <si>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</si>
  <si>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</si>
  <si>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</si>
  <si>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</si>
  <si>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</si>
  <si>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</si>
  <si>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</si>
  <si>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</si>
  <si>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</si>
  <si>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</si>
  <si>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</si>
  <si>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</si>
  <si>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</si>
  <si>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</si>
  <si>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</si>
  <si>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</si>
  <si>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</si>
  <si>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</si>
  <si>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</si>
  <si>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</si>
  <si>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</si>
  <si>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</si>
  <si>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</si>
  <si>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</si>
  <si>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</si>
  <si>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</si>
  <si>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</si>
  <si>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</si>
  <si>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</si>
  <si>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</si>
  <si>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</si>
  <si>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</si>
  <si>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</si>
  <si>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</si>
  <si>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</si>
  <si>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</si>
  <si>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</si>
  <si>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</si>
  <si>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</si>
  <si>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</si>
  <si>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</si>
  <si>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</si>
  <si>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</si>
  <si>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</si>
  <si>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</si>
  <si>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</si>
  <si>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</si>
  <si>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</si>
  <si>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</si>
  <si>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</si>
  <si>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</si>
  <si>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</si>
  <si>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</si>
  <si>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</si>
  <si>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</si>
  <si>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</si>
  <si>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</si>
  <si>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</si>
  <si>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</si>
  <si>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</si>
  <si>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</si>
  <si>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</si>
  <si>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</si>
  <si>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</si>
  <si>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</si>
  <si>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</si>
  <si>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</si>
  <si>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</si>
  <si>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</si>
  <si>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</si>
  <si>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</si>
  <si>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</si>
  <si>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</si>
  <si>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</si>
  <si>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</si>
  <si>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</si>
  <si>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</si>
  <si>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</si>
  <si>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</si>
  <si>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</si>
  <si>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</si>
  <si>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</si>
  <si>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</si>
  <si>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</si>
  <si>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</si>
  <si>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</si>
  <si>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</si>
  <si>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</si>
  <si>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</si>
  <si>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</si>
  <si>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</si>
  <si>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</si>
  <si>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</si>
  <si>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</si>
  <si>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</si>
  <si>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</si>
  <si>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</si>
  <si>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</si>
  <si>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</si>
  <si>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</si>
  <si>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</si>
  <si>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</si>
  <si>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</si>
  <si>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</si>
  <si>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</si>
  <si>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</si>
  <si>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</si>
  <si>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</si>
  <si>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</si>
  <si>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</si>
  <si>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</si>
  <si>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</si>
  <si>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</si>
  <si>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</si>
  <si>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</si>
  <si>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</si>
  <si>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</si>
  <si>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</si>
  <si>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</si>
  <si>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</si>
  <si>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</si>
  <si>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</si>
  <si>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</si>
  <si>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</si>
  <si>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</si>
  <si>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</si>
  <si>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</si>
  <si>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</si>
  <si>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</si>
  <si>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</si>
  <si>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</si>
  <si>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</si>
  <si>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</si>
  <si>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</si>
  <si>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</si>
  <si>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</si>
  <si>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</si>
  <si>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</si>
  <si>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</si>
  <si>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</si>
  <si>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</si>
  <si>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</si>
  <si>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</si>
  <si>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</si>
  <si>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</si>
  <si>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</si>
  <si>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</si>
  <si>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</si>
  <si>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</si>
  <si>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</si>
  <si>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</si>
  <si>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</si>
  <si>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</si>
  <si>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</si>
  <si>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</si>
  <si>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</si>
  <si>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</si>
  <si>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</si>
  <si>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</si>
  <si>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</si>
  <si>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</si>
  <si>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</si>
  <si>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</si>
  <si>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</si>
  <si>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</si>
  <si>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</si>
  <si>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</si>
  <si>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</si>
  <si>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</si>
  <si>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</si>
  <si>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</si>
  <si>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</si>
  <si>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</si>
  <si>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</si>
  <si>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</si>
  <si>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</si>
  <si>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</si>
  <si>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</si>
  <si>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</si>
  <si>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</si>
  <si>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</si>
  <si>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</si>
  <si>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</si>
  <si>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</si>
  <si>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</si>
  <si>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</si>
  <si>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</si>
  <si>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</si>
  <si>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</si>
  <si>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</si>
  <si>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</si>
  <si>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</si>
  <si>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</si>
  <si>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</si>
  <si>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</si>
  <si>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</si>
  <si>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</si>
  <si>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</si>
  <si>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</si>
  <si>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</si>
  <si>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</si>
  <si>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</si>
  <si>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</si>
  <si>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</si>
  <si>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</si>
  <si>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</si>
  <si>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</si>
  <si>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</si>
  <si>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</si>
  <si>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</si>
  <si>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</si>
  <si>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</si>
  <si>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</si>
  <si>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</si>
  <si>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</si>
  <si>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</si>
  <si>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</si>
  <si>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</si>
  <si>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</si>
  <si>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</si>
  <si>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</si>
  <si>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</si>
  <si>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</si>
  <si>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</si>
  <si>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</si>
  <si>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</si>
  <si>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</si>
  <si>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</si>
  <si>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</si>
  <si>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</si>
  <si>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</si>
  <si>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</si>
  <si>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</si>
  <si>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</si>
  <si>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</si>
  <si>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</si>
  <si>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</si>
  <si>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</si>
  <si>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</si>
  <si>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</si>
  <si>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</si>
  <si>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</si>
  <si>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</si>
  <si>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</si>
  <si>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</si>
  <si>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</si>
  <si>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</si>
  <si>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</si>
  <si>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</si>
  <si>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</si>
  <si>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</si>
  <si>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</si>
  <si>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</si>
  <si>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</si>
  <si>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</si>
  <si>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</si>
  <si>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</si>
  <si>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</si>
  <si>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</si>
  <si>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</si>
  <si>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</si>
  <si>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</si>
  <si>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</si>
  <si>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</si>
  <si>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</si>
  <si>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</si>
  <si>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</si>
  <si>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</si>
  <si>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</si>
  <si>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</si>
  <si>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</si>
  <si>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</si>
  <si>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</si>
  <si>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</si>
  <si>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</si>
  <si>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</si>
  <si>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</si>
  <si>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</si>
  <si>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</si>
  <si>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</si>
  <si>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</si>
  <si>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</si>
  <si>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</si>
  <si>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</si>
  <si>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</si>
  <si>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</si>
  <si>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</si>
  <si>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</si>
  <si>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</si>
  <si>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</si>
  <si>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</si>
  <si>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</si>
  <si>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</si>
  <si>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</si>
  <si>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</si>
  <si>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</si>
  <si>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</si>
  <si>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</si>
  <si>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</si>
  <si>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</si>
  <si>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</si>
  <si>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</si>
  <si>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</si>
  <si>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</si>
  <si>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</si>
  <si>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</si>
  <si>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</si>
  <si>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</si>
  <si>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</si>
  <si>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</si>
  <si>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</si>
  <si>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</si>
  <si>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</si>
  <si>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</si>
  <si>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</si>
  <si>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</si>
  <si>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</si>
  <si>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</si>
  <si>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</si>
  <si>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</si>
  <si>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</si>
  <si>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</si>
  <si>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</si>
  <si>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</si>
  <si>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</si>
  <si>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</si>
  <si>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</si>
  <si>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</si>
  <si>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</si>
  <si>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</si>
  <si>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</si>
  <si>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</si>
  <si>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</si>
  <si>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</si>
  <si>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</si>
  <si>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</si>
  <si>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</si>
  <si>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</si>
  <si>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</si>
  <si>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</si>
  <si>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</si>
  <si>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</si>
  <si>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</si>
  <si>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</si>
  <si>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</si>
  <si>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</si>
  <si>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</si>
  <si>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</si>
  <si>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</si>
  <si>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</si>
  <si>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</si>
  <si>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</si>
  <si>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</si>
  <si>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</si>
  <si>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</si>
  <si>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</si>
  <si>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</si>
  <si>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</si>
  <si>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</si>
  <si>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</si>
  <si>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</si>
  <si>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</si>
  <si>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</si>
  <si>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</si>
  <si>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</si>
  <si>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</si>
  <si>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</si>
  <si>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</si>
  <si>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</si>
  <si>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</si>
  <si>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</si>
  <si>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</si>
  <si>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</si>
  <si>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</si>
  <si>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</si>
  <si>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</si>
  <si>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</si>
  <si>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</si>
  <si>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</si>
  <si>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</si>
  <si>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</si>
  <si>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</si>
  <si>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</si>
  <si>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</si>
  <si>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</si>
  <si>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</si>
  <si>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</si>
  <si>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</si>
  <si>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</si>
  <si>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</si>
  <si>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</si>
  <si>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</si>
  <si>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</si>
  <si>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</si>
  <si>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</si>
  <si>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</si>
  <si>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</si>
  <si>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</si>
  <si>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</si>
  <si>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</si>
  <si>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</si>
  <si>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</si>
  <si>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</si>
  <si>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</si>
  <si>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</si>
  <si>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</si>
  <si>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</si>
  <si>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</si>
  <si>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</si>
  <si>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</si>
  <si>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</si>
  <si>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</si>
  <si>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</si>
  <si>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</si>
  <si>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</si>
  <si>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</si>
  <si>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</si>
  <si>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</si>
  <si>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</si>
  <si>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</si>
  <si>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</si>
  <si>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</si>
  <si>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</si>
  <si>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</si>
  <si>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</si>
  <si>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</si>
  <si>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</si>
  <si>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</si>
  <si>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</si>
  <si>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</si>
  <si>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</si>
  <si>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</si>
  <si>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</si>
  <si>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</si>
  <si>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</si>
  <si>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</si>
  <si>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</si>
  <si>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</si>
  <si>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</si>
  <si>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</si>
  <si>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</si>
  <si>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</si>
  <si>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</si>
  <si>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</si>
  <si>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</si>
  <si>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</si>
  <si>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</si>
  <si>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</si>
  <si>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</si>
  <si>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</si>
  <si>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</si>
  <si>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</si>
  <si>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</si>
  <si>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</si>
  <si>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</si>
  <si>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</si>
  <si>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</si>
  <si>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</si>
  <si>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</si>
  <si>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</si>
  <si>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</si>
  <si>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</si>
  <si>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</si>
  <si>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</si>
  <si>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</si>
  <si>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</si>
  <si>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</si>
  <si>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</si>
  <si>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</si>
  <si>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</si>
  <si>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</si>
  <si>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</si>
  <si>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</si>
  <si>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</si>
  <si>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</si>
  <si>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</si>
  <si>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</si>
  <si>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</si>
  <si>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</si>
  <si>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</si>
  <si>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</si>
  <si>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</si>
  <si>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</si>
  <si>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</si>
  <si>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</si>
  <si>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</si>
  <si>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</si>
  <si>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</si>
  <si>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</si>
  <si>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</si>
  <si>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</si>
  <si>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</si>
  <si>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</si>
  <si>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</si>
  <si>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</si>
  <si>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</si>
  <si>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</si>
  <si>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</si>
  <si>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</si>
  <si>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</si>
  <si>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</si>
  <si>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</si>
  <si>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</si>
  <si>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</si>
  <si>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</si>
  <si>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</si>
  <si>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</si>
  <si>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</si>
  <si>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</si>
  <si>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</si>
  <si>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</si>
  <si>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</si>
  <si>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</si>
  <si>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</si>
  <si>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</si>
  <si>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</si>
  <si>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</si>
  <si>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</si>
  <si>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</si>
  <si>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</si>
  <si>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</si>
  <si>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</si>
  <si>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</si>
  <si>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</si>
  <si>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</si>
  <si>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</si>
  <si>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</si>
  <si>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</si>
  <si>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</si>
  <si>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</si>
  <si>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</si>
  <si>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</si>
  <si>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</si>
  <si>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</si>
  <si>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</si>
  <si>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</si>
  <si>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</si>
  <si>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</si>
  <si>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</si>
  <si>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</si>
  <si>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</si>
  <si>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</si>
  <si>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</si>
  <si>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</si>
  <si>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</si>
  <si>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</si>
  <si>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</si>
  <si>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</si>
  <si>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</si>
  <si>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</si>
  <si>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</si>
  <si>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</si>
  <si>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</si>
  <si>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</si>
  <si>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</si>
  <si>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</si>
  <si>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</si>
  <si>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</si>
  <si>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</si>
  <si>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</si>
  <si>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</si>
  <si>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</si>
  <si>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</si>
  <si>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</si>
  <si>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</si>
  <si>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</si>
  <si>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</si>
  <si>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</si>
  <si>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</si>
  <si>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</si>
  <si>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</si>
  <si>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</si>
  <si>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</si>
  <si>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</si>
  <si>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</si>
  <si>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</si>
  <si>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</si>
  <si>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</si>
  <si>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</si>
  <si>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</si>
  <si>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</si>
  <si>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</si>
  <si>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</si>
  <si>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</si>
  <si>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</si>
  <si>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</si>
  <si>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</si>
  <si>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</si>
  <si>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</si>
  <si>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</si>
  <si>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</si>
  <si>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</si>
  <si>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</si>
  <si>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</si>
  <si>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</si>
  <si>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</si>
  <si>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</si>
  <si>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</si>
  <si>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</si>
  <si>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</si>
  <si>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</si>
  <si>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</si>
  <si>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</si>
  <si>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</si>
  <si>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</si>
  <si>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</si>
  <si>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</si>
  <si>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</si>
  <si>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</si>
  <si>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</si>
  <si>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</si>
  <si>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</si>
  <si>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</si>
  <si>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</si>
  <si>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</si>
  <si>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</si>
  <si>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</si>
  <si>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</si>
  <si>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</si>
  <si>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</si>
  <si>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</si>
  <si>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</si>
  <si>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</si>
  <si>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</si>
  <si>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</si>
  <si>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</si>
  <si>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</si>
  <si>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</si>
  <si>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</si>
  <si>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</si>
  <si>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</si>
  <si>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</si>
  <si>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</si>
  <si>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</si>
  <si>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</si>
  <si>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</si>
  <si>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</si>
  <si>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</si>
  <si>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</si>
  <si>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</si>
  <si>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</si>
  <si>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</si>
  <si>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</si>
  <si>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</si>
  <si>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</si>
  <si>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</si>
  <si>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</si>
  <si>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</si>
  <si>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</si>
  <si>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</si>
  <si>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</si>
  <si>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</si>
  <si>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</si>
  <si>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</si>
  <si>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</si>
  <si>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</si>
  <si>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</si>
  <si>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</si>
  <si>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</si>
  <si>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</si>
  <si>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</si>
  <si>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</si>
  <si>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</si>
  <si>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</si>
  <si>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</si>
  <si>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</si>
  <si>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</si>
  <si>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</si>
  <si>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</si>
  <si>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</si>
  <si>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</si>
  <si>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</si>
  <si>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</si>
  <si>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</si>
  <si>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</si>
  <si>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</si>
  <si>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</si>
  <si>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</si>
  <si>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</si>
  <si>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</si>
  <si>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</si>
  <si>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</si>
  <si>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</si>
  <si>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</si>
  <si>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</si>
  <si>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</si>
  <si>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</si>
  <si>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</si>
  <si>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</si>
  <si>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</si>
  <si>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</si>
  <si>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</si>
  <si>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</si>
  <si>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</si>
  <si>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</si>
  <si>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</si>
  <si>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</si>
  <si>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</si>
  <si>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</si>
  <si>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</si>
  <si>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</si>
  <si>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</si>
  <si>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</si>
  <si>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</si>
  <si>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</si>
  <si>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</si>
  <si>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</si>
  <si>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</si>
  <si>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</si>
  <si>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</si>
  <si>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</si>
  <si>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</si>
  <si>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</si>
  <si>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</si>
  <si>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</si>
  <si>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</si>
  <si>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</si>
  <si>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</si>
  <si>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</si>
  <si>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</si>
  <si>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</si>
  <si>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</si>
  <si>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</si>
  <si>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</si>
  <si>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</si>
  <si>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</si>
  <si>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</si>
  <si>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</si>
  <si>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</si>
  <si>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</si>
  <si>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</si>
  <si>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</si>
  <si>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</si>
  <si>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</si>
  <si>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</si>
  <si>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</si>
  <si>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</si>
  <si>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</si>
  <si>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</si>
  <si>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</si>
  <si>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</si>
  <si>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</si>
  <si>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</si>
  <si>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</si>
  <si>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</si>
  <si>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</si>
  <si>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</si>
  <si>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</si>
  <si>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</si>
  <si>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</si>
  <si>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</si>
  <si>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</si>
  <si>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</si>
  <si>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</si>
  <si>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</si>
  <si>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</si>
  <si>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</si>
  <si>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</si>
  <si>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</si>
  <si>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</si>
  <si>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</si>
  <si>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</si>
  <si>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</si>
  <si>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</si>
  <si>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</si>
  <si>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</si>
  <si>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</si>
  <si>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</si>
  <si>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</si>
  <si>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</si>
  <si>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</si>
  <si>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</si>
  <si>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</si>
  <si>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</si>
  <si>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</si>
  <si>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</si>
  <si>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</si>
  <si>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</si>
  <si>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</si>
  <si>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</si>
  <si>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</si>
  <si>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</si>
  <si>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</si>
  <si>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</si>
  <si>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</si>
  <si>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</si>
  <si>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</si>
  <si>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</si>
  <si>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</si>
  <si>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</si>
  <si>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</si>
  <si>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</si>
  <si>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</si>
  <si>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</si>
  <si>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</si>
  <si>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</si>
  <si>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</si>
  <si>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</si>
  <si>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</si>
  <si>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</si>
  <si>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</si>
  <si>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</si>
  <si>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</si>
  <si>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</si>
  <si>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</si>
  <si>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</si>
  <si>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</si>
  <si>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</si>
  <si>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</si>
  <si>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</si>
  <si>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</si>
  <si>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</si>
  <si>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</si>
  <si>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</si>
  <si>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</si>
  <si>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</si>
  <si>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</si>
  <si>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</si>
  <si>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</si>
  <si>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</si>
  <si>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</si>
  <si>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</si>
  <si>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</si>
  <si>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</si>
  <si>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</si>
  <si>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</si>
  <si>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</si>
  <si>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</si>
  <si>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</si>
  <si>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</si>
  <si>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</si>
  <si>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</si>
  <si>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</si>
  <si>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</si>
  <si>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</si>
  <si>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</si>
  <si>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</si>
  <si>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</si>
  <si>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</si>
  <si>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</si>
  <si>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</si>
  <si>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</si>
  <si>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</si>
  <si>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</si>
  <si>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</si>
  <si>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</si>
  <si>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</si>
  <si>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</si>
  <si>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</si>
  <si>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</si>
  <si>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</si>
  <si>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</si>
  <si>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</si>
  <si>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</si>
  <si>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</si>
  <si>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</si>
  <si>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</si>
  <si>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</si>
  <si>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</si>
  <si>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</si>
  <si>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</si>
  <si>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</si>
  <si>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</si>
  <si>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</si>
  <si>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</si>
  <si>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</si>
  <si>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</si>
  <si>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</si>
  <si>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</si>
  <si>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</si>
  <si>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</si>
  <si>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</si>
  <si>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</si>
  <si>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</si>
  <si>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</si>
  <si>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</si>
  <si>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</si>
  <si>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</si>
  <si>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</si>
  <si>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</si>
  <si>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</si>
  <si>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</si>
  <si>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</si>
  <si>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</si>
  <si>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</si>
  <si>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</si>
  <si>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</si>
  <si>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</si>
  <si>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</si>
  <si>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</si>
  <si>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</si>
  <si>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</si>
  <si>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</si>
  <si>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</si>
  <si>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</si>
  <si>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</si>
  <si>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</si>
  <si>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</si>
  <si>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</si>
  <si>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</si>
  <si>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</si>
  <si>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</si>
  <si>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</si>
  <si>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</si>
  <si>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</si>
  <si>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</si>
  <si>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</si>
  <si>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</si>
  <si>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</si>
  <si>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</si>
  <si>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</si>
  <si>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</si>
  <si>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</si>
  <si>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</si>
  <si>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</si>
  <si>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</si>
  <si>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</si>
  <si>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</si>
  <si>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</si>
  <si>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</si>
  <si>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</si>
  <si>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</si>
  <si>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</si>
  <si>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</si>
  <si>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</si>
  <si>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</si>
  <si>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</si>
  <si>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</si>
  <si>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</si>
  <si>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</si>
  <si>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</si>
  <si>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</si>
  <si>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</si>
  <si>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</si>
  <si>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</si>
  <si>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</si>
  <si>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</si>
  <si>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</si>
  <si>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</si>
  <si>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</si>
  <si>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</si>
  <si>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</si>
  <si>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</si>
  <si>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</si>
  <si>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</si>
  <si>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</si>
  <si>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</si>
  <si>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</si>
  <si>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</si>
  <si>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</si>
  <si>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</si>
  <si>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</si>
  <si>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</si>
  <si>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</si>
  <si>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</si>
  <si>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</si>
  <si>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</si>
  <si>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</si>
  <si>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</si>
  <si>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</si>
  <si>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</si>
  <si>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</si>
  <si>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</si>
  <si>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</si>
  <si>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</si>
  <si>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</si>
  <si>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</si>
  <si>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</si>
  <si>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</si>
  <si>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</si>
  <si>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</si>
  <si>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</si>
  <si>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</si>
  <si>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</si>
  <si>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</si>
  <si>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</si>
  <si>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</si>
  <si>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</si>
  <si>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</si>
  <si>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</si>
  <si>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</si>
  <si>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</si>
  <si>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</si>
  <si>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</si>
  <si>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</si>
  <si>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</si>
  <si>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</si>
  <si>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</si>
  <si>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</si>
  <si>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</si>
  <si>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</si>
  <si>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</si>
  <si>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</si>
  <si>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</si>
  <si>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</si>
  <si>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</si>
  <si>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</si>
  <si>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</si>
  <si>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</si>
  <si>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</si>
  <si>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</si>
  <si>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</si>
  <si>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</si>
  <si>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</si>
  <si>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</si>
  <si>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</si>
  <si>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</si>
  <si>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</si>
  <si>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</si>
  <si>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</si>
  <si>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</si>
  <si>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</si>
  <si>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</si>
  <si>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</si>
  <si>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</si>
  <si>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</si>
  <si>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</si>
  <si>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</si>
  <si>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</si>
  <si>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</si>
  <si>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</si>
  <si>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</si>
  <si>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</si>
  <si>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</si>
  <si>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</si>
  <si>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</si>
  <si>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</si>
  <si>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</si>
  <si>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</si>
  <si>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</si>
  <si>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</si>
  <si>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</si>
  <si>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</si>
  <si>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</si>
  <si>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</si>
  <si>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</si>
  <si>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</si>
  <si>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</si>
  <si>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</si>
  <si>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</si>
  <si>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</si>
  <si>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</si>
  <si>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</si>
  <si>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</si>
  <si>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</si>
  <si>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</si>
  <si>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</si>
  <si>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</si>
  <si>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</si>
  <si>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</si>
  <si>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</si>
  <si>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</si>
  <si>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</si>
  <si>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</si>
  <si>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</si>
  <si>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</si>
  <si>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</si>
  <si>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</si>
  <si>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</si>
  <si>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</si>
  <si>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</si>
  <si>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</si>
  <si>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</si>
  <si>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</si>
  <si>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</si>
  <si>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</si>
  <si>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</si>
  <si>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</si>
  <si>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</si>
  <si>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</si>
  <si>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</si>
  <si>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</si>
  <si>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</si>
  <si>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</si>
  <si>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</si>
  <si>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</si>
  <si>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</si>
  <si>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</si>
  <si>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</si>
  <si>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</si>
  <si>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</si>
  <si>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</si>
  <si>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</si>
  <si>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</si>
  <si>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</si>
  <si>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</si>
  <si>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</si>
  <si>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</si>
  <si>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</si>
  <si>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</si>
  <si>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</si>
  <si>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</si>
  <si>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</si>
  <si>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</si>
  <si>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</si>
  <si>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</si>
  <si>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</si>
  <si>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</si>
  <si>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</si>
  <si>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</si>
  <si>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</si>
  <si>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</si>
  <si>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</si>
  <si>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</si>
  <si>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</si>
  <si>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</si>
  <si>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</si>
  <si>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</si>
  <si>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</si>
  <si>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</si>
  <si>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</si>
  <si>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</si>
  <si>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</si>
  <si>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</si>
  <si>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</si>
  <si>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</si>
  <si>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</si>
  <si>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</si>
  <si>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</si>
  <si>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</si>
  <si>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</si>
  <si>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</si>
  <si>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</si>
  <si>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</si>
  <si>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</si>
  <si>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</si>
  <si>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</si>
  <si>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</si>
  <si>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</si>
  <si>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</si>
  <si>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</si>
  <si>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</si>
  <si>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</si>
  <si>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</si>
  <si>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</si>
  <si>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</si>
  <si>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</si>
  <si>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</si>
  <si>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</si>
  <si>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</si>
  <si>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</si>
  <si>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</si>
  <si>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</si>
  <si>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</si>
  <si>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</si>
  <si>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</si>
  <si>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</si>
  <si>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</si>
  <si>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</si>
  <si>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</si>
  <si>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</si>
  <si>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</si>
  <si>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</si>
  <si>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</si>
  <si>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</si>
  <si>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</si>
  <si>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</si>
  <si>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</si>
  <si>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</si>
  <si>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</si>
  <si>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</si>
  <si>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</si>
  <si>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</si>
  <si>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</si>
  <si>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</si>
  <si>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</si>
  <si>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</si>
  <si>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</si>
  <si>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</si>
  <si>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</si>
  <si>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</si>
  <si>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</si>
  <si>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</si>
  <si>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</si>
  <si>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</si>
  <si>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</si>
  <si>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</si>
  <si>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</si>
  <si>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</si>
  <si>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</si>
  <si>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</si>
  <si>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</si>
  <si>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</si>
  <si>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</si>
  <si>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</si>
  <si>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</si>
  <si>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</si>
  <si>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</si>
  <si>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</si>
  <si>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</si>
  <si>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</si>
  <si>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</si>
  <si>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</si>
  <si>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</si>
  <si>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</si>
  <si>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</si>
  <si>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</si>
  <si>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</si>
  <si>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</si>
  <si>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</si>
  <si>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</si>
  <si>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</si>
  <si>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</si>
  <si>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</si>
  <si>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</si>
  <si>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</si>
  <si>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</si>
  <si>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</si>
  <si>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</si>
  <si>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</si>
  <si>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</si>
  <si>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</si>
  <si>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</si>
  <si>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</si>
  <si>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</si>
  <si>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</si>
  <si>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</si>
  <si>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</si>
  <si>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</si>
  <si>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</si>
  <si>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</si>
  <si>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</si>
  <si>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</si>
  <si>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</si>
  <si>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</si>
  <si>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</si>
  <si>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</si>
  <si>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</si>
  <si>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</si>
  <si>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</si>
  <si>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</si>
  <si>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</si>
  <si>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</si>
  <si>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</si>
  <si>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</si>
  <si>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</si>
  <si>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</si>
  <si>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</si>
  <si>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</si>
  <si>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</si>
  <si>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</si>
  <si>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</si>
  <si>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</si>
  <si>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</si>
  <si>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</si>
  <si>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</si>
  <si>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</si>
  <si>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</si>
  <si>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</si>
  <si>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</si>
  <si>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</si>
  <si>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</si>
  <si>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</si>
  <si>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</si>
  <si>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</si>
  <si>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</si>
  <si>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</si>
  <si>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</si>
  <si>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</si>
  <si>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</si>
  <si>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</si>
  <si>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</si>
  <si>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</si>
  <si>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</si>
  <si>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</si>
  <si>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</si>
  <si>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</si>
  <si>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</si>
  <si>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</si>
  <si>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</si>
  <si>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</si>
  <si>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</si>
  <si>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</si>
  <si>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</si>
  <si>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</si>
  <si>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</si>
  <si>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</si>
  <si>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</si>
  <si>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</si>
  <si>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</si>
  <si>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</si>
  <si>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</si>
  <si>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</si>
  <si>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</si>
  <si>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</si>
  <si>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</si>
  <si>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</si>
  <si>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</si>
  <si>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</si>
  <si>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</si>
  <si>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</si>
  <si>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</si>
  <si>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</si>
  <si>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</si>
  <si>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</si>
  <si>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</si>
  <si>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</si>
  <si>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</si>
  <si>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</si>
  <si>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</si>
  <si>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</si>
  <si>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</si>
  <si>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</si>
  <si>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</si>
  <si>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</si>
  <si>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</si>
  <si>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</si>
  <si>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</si>
  <si>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</si>
  <si>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</si>
  <si>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</si>
  <si>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</si>
  <si>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</si>
  <si>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</si>
  <si>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</si>
  <si>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</si>
  <si>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</si>
  <si>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</si>
  <si>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</si>
  <si>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</si>
  <si>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</si>
  <si>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</si>
  <si>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</si>
  <si>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</si>
  <si>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</si>
  <si>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</si>
  <si>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</si>
  <si>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</si>
  <si>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</si>
  <si>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</si>
  <si>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</si>
  <si>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</si>
  <si>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</si>
  <si>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</si>
  <si>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</si>
  <si>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</si>
  <si>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</si>
  <si>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</si>
  <si>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</si>
  <si>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</si>
  <si>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</si>
  <si>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</si>
  <si>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</si>
  <si>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</si>
  <si>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</si>
  <si>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</si>
  <si>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</si>
  <si>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</si>
  <si>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</si>
  <si>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</si>
  <si>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</si>
  <si>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</si>
  <si>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</si>
  <si>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</si>
  <si>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</si>
  <si>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</si>
  <si>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</si>
  <si>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</si>
  <si>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</si>
  <si>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</si>
  <si>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</si>
  <si>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</si>
  <si>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</si>
  <si>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</si>
  <si>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</si>
  <si>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</si>
  <si>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</si>
  <si>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</si>
  <si>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</si>
  <si>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</si>
  <si>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</si>
  <si>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</si>
  <si>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</si>
  <si>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</si>
  <si>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</si>
  <si>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</si>
  <si>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</si>
  <si>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</si>
  <si>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</si>
  <si>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</si>
  <si>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</si>
  <si>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</si>
  <si>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</si>
  <si>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</si>
  <si>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</si>
  <si>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</si>
  <si>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</si>
  <si>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</si>
  <si>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</si>
  <si>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</si>
  <si>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</si>
  <si>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</si>
  <si>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</si>
  <si>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</si>
  <si>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</si>
  <si>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</si>
  <si>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</si>
  <si>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</si>
  <si>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</si>
  <si>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</si>
  <si>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</si>
  <si>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</si>
  <si>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</si>
  <si>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</si>
  <si>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</si>
  <si>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</si>
  <si>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</si>
  <si>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</si>
  <si>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</si>
  <si>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</si>
  <si>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</si>
  <si>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</si>
  <si>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</si>
  <si>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</si>
  <si>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</si>
  <si>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</si>
  <si>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</si>
  <si>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</si>
  <si>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</si>
  <si>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</si>
  <si>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</si>
  <si>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</si>
  <si>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</si>
  <si>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</si>
  <si>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</si>
  <si>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</si>
  <si>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</si>
  <si>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</si>
  <si>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</si>
  <si>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</si>
  <si>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</si>
  <si>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</si>
  <si>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</si>
  <si>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</si>
  <si>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</si>
  <si>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</si>
  <si>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</si>
  <si>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</si>
  <si>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</si>
  <si>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</si>
  <si>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</si>
  <si>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</si>
  <si>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</si>
  <si>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</si>
  <si>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</si>
  <si>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</si>
  <si>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</si>
  <si>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</si>
  <si>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</si>
  <si>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</si>
  <si>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</si>
  <si>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</si>
  <si>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</si>
  <si>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</si>
  <si>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</si>
  <si>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</si>
  <si>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</si>
  <si>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</si>
  <si>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</si>
  <si>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</si>
  <si>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</si>
  <si>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</si>
  <si>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</si>
  <si>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</si>
  <si>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</si>
  <si>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</si>
  <si>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</si>
  <si>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</si>
  <si>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</si>
  <si>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</si>
  <si>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</si>
  <si>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</si>
  <si>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</si>
  <si>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</si>
  <si>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</si>
  <si>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</si>
  <si>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</si>
  <si>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</si>
  <si>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</si>
  <si>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</si>
  <si>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</si>
  <si>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</si>
  <si>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</si>
  <si>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</si>
  <si>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</si>
  <si>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</si>
  <si>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</si>
  <si>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</si>
  <si>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</si>
  <si>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</si>
  <si>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</si>
  <si>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</si>
  <si>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</si>
  <si>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</si>
  <si>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</si>
  <si>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</si>
  <si>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</si>
  <si>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</si>
  <si>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</si>
  <si>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</si>
  <si>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</si>
  <si>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</si>
  <si>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</si>
  <si>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</si>
  <si>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</si>
  <si>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</si>
  <si>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</si>
  <si>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</si>
  <si>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</si>
  <si>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</si>
  <si>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</si>
  <si>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</si>
  <si>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</si>
  <si>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</si>
  <si>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</si>
  <si>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</si>
  <si>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</si>
  <si>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</si>
  <si>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</si>
  <si>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</si>
  <si>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</si>
  <si>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</si>
  <si>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</si>
  <si>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</si>
  <si>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</si>
  <si>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</si>
  <si>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</si>
  <si>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</si>
  <si>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</si>
  <si>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</si>
  <si>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</si>
  <si>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</si>
  <si>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</si>
  <si>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</si>
  <si>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</si>
  <si>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</si>
  <si>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</si>
  <si>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</si>
  <si>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</si>
  <si>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</si>
  <si>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</si>
  <si>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</si>
  <si>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</si>
  <si>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</si>
  <si>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</si>
  <si>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</si>
  <si>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</si>
  <si>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</si>
  <si>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</si>
  <si>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</si>
  <si>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</si>
  <si>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</si>
  <si>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</si>
  <si>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</si>
  <si>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</si>
  <si>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</si>
  <si>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</si>
  <si>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</si>
  <si>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</si>
  <si>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</si>
  <si>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</si>
  <si>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</si>
  <si>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</si>
  <si>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</si>
  <si>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</si>
  <si>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</si>
  <si>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</si>
  <si>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</si>
  <si>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</si>
  <si>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</si>
  <si>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</si>
  <si>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</si>
  <si>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</si>
  <si>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</si>
  <si>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</si>
  <si>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</si>
  <si>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</si>
  <si>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</si>
  <si>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</si>
  <si>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</si>
  <si>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</si>
  <si>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</si>
  <si>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</si>
  <si>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</si>
  <si>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</si>
  <si>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</si>
  <si>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</si>
  <si>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</si>
  <si>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</si>
  <si>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</si>
  <si>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</si>
  <si>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</si>
  <si>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</si>
  <si>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</si>
  <si>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</si>
  <si>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</si>
  <si>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</si>
  <si>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</si>
  <si>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</si>
  <si>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</si>
  <si>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</si>
  <si>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</si>
  <si>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</si>
  <si>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</si>
  <si>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</si>
  <si>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</si>
  <si>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</si>
  <si>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</si>
  <si>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</si>
  <si>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</si>
  <si>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</si>
  <si>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</si>
  <si>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</si>
  <si>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</si>
  <si>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</si>
  <si>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</si>
  <si>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</si>
  <si>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</si>
  <si>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</si>
  <si>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</si>
  <si>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</si>
  <si>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</si>
  <si>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</si>
  <si>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</si>
  <si>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</si>
  <si>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</si>
  <si>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</si>
  <si>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</si>
  <si>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</si>
  <si>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</si>
  <si>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</si>
  <si>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</si>
  <si>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</si>
  <si>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</si>
  <si>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</si>
  <si>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</si>
  <si>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</si>
  <si>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</si>
  <si>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</si>
  <si>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</si>
  <si>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</si>
  <si>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</si>
  <si>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</si>
  <si>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</si>
  <si>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</si>
  <si>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</si>
  <si>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</si>
  <si>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</si>
  <si>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</si>
  <si>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</si>
  <si>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</si>
  <si>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</si>
  <si>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</si>
  <si>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</si>
  <si>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</si>
  <si>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</si>
  <si>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</si>
  <si>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</si>
  <si>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</si>
  <si>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</si>
  <si>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</si>
  <si>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</si>
  <si>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</si>
  <si>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</si>
  <si>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</si>
  <si>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</si>
  <si>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</si>
  <si>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</si>
  <si>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</si>
  <si>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</si>
  <si>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</si>
  <si>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</si>
  <si>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</si>
  <si>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</si>
  <si>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</si>
  <si>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</si>
  <si>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</si>
  <si>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</si>
  <si>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</si>
  <si>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</si>
  <si>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</si>
  <si>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</si>
  <si>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</si>
  <si>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</si>
  <si>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</si>
  <si>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</si>
  <si>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</si>
  <si>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</si>
  <si>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</si>
  <si>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</si>
  <si>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</si>
  <si>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</si>
  <si>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</si>
  <si>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</si>
  <si>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</si>
  <si>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</si>
  <si>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</si>
  <si>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</si>
  <si>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</si>
  <si>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</si>
  <si>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</si>
  <si>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</si>
  <si>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</si>
  <si>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</si>
  <si>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</si>
  <si>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</si>
  <si>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</si>
  <si>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</si>
  <si>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</si>
  <si>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</si>
  <si>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</si>
  <si>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</si>
  <si>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</si>
  <si>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</si>
  <si>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</si>
  <si>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</si>
  <si>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</si>
  <si>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</si>
  <si>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</si>
  <si>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</si>
  <si>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</si>
  <si>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</si>
  <si>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</si>
  <si>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</si>
  <si>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</si>
  <si>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</si>
  <si>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</si>
  <si>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</si>
  <si>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</si>
  <si>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</si>
  <si>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</si>
  <si>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</si>
  <si>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</si>
  <si>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</si>
  <si>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</si>
  <si>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</si>
  <si>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</si>
  <si>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</si>
  <si>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</si>
  <si>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</si>
  <si>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</si>
  <si>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</si>
  <si>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</si>
  <si>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</si>
  <si>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</si>
  <si>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</si>
  <si>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</si>
  <si>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</si>
  <si>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</si>
  <si>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</si>
  <si>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</si>
  <si>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</si>
  <si>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</si>
  <si>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</si>
  <si>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</si>
  <si>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</si>
  <si>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</si>
  <si>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</si>
  <si>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</si>
  <si>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</si>
  <si>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</si>
  <si>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</si>
  <si>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</si>
  <si>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</si>
  <si>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</si>
  <si>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</si>
  <si>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</si>
  <si>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</si>
  <si>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</si>
  <si>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</si>
  <si>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</si>
  <si>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</si>
  <si>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</si>
  <si>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</si>
  <si>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</si>
  <si>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</si>
  <si>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</si>
  <si>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</si>
  <si>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</si>
  <si>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</si>
  <si>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</si>
  <si>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</si>
  <si>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</si>
  <si>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</si>
  <si>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</si>
  <si>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</si>
  <si>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</si>
  <si>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</si>
  <si>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</si>
  <si>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</si>
  <si>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</si>
  <si>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</si>
  <si>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</si>
  <si>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</si>
  <si>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</si>
  <si>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</si>
  <si>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</si>
  <si>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</si>
  <si>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</si>
  <si>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</si>
  <si>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</si>
  <si>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</si>
  <si>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</si>
  <si>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</si>
  <si>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</si>
  <si>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</si>
  <si>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</si>
  <si>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</si>
  <si>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</si>
  <si>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</si>
  <si>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</si>
  <si>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</si>
  <si>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</si>
  <si>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</si>
  <si>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</si>
  <si>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</si>
  <si>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</si>
  <si>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</si>
  <si>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</si>
  <si>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</si>
  <si>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</si>
  <si>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</si>
  <si>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</si>
  <si>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</si>
  <si>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</si>
  <si>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</si>
  <si>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</si>
  <si>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</si>
  <si>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</si>
  <si>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</si>
  <si>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</si>
  <si>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</si>
  <si>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</si>
  <si>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</si>
  <si>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</si>
  <si>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</si>
  <si>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</si>
  <si>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</si>
  <si>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</si>
  <si>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</si>
  <si>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</si>
  <si>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</si>
  <si>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</si>
  <si>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</si>
  <si>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</si>
  <si>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</si>
  <si>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</si>
  <si>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</si>
  <si>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</si>
  <si>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</si>
  <si>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</si>
  <si>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</si>
  <si>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</si>
  <si>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</si>
  <si>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</si>
  <si>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</si>
  <si>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</si>
  <si>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</si>
  <si>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</si>
  <si>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</si>
  <si>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</si>
  <si>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</si>
  <si>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</si>
  <si>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</si>
  <si>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</si>
  <si>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</si>
  <si>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</si>
  <si>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</si>
  <si>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</si>
  <si>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</si>
  <si>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</si>
  <si>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</si>
  <si>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</si>
  <si>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</si>
  <si>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</si>
  <si>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</si>
  <si>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</si>
  <si>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</si>
  <si>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</si>
  <si>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</si>
  <si>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</si>
  <si>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</si>
  <si>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</si>
  <si>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</si>
  <si>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</si>
  <si>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</si>
  <si>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</si>
  <si>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</si>
  <si>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</si>
  <si>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</si>
  <si>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</si>
  <si>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</si>
  <si>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</si>
  <si>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</si>
  <si>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</si>
  <si>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</si>
  <si>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</si>
  <si>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</si>
  <si>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</si>
  <si>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</si>
  <si>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</si>
  <si>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</si>
  <si>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</si>
  <si>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</si>
  <si>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</si>
  <si>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</si>
  <si>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</si>
  <si>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</si>
  <si>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</si>
  <si>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</si>
  <si>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</si>
  <si>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</si>
  <si>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</si>
  <si>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</si>
  <si>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</si>
  <si>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</si>
  <si>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</si>
  <si>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</si>
  <si>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</si>
  <si>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</si>
  <si>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</si>
  <si>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</si>
  <si>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</si>
  <si>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</si>
  <si>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</si>
  <si>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</si>
  <si>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</si>
  <si>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</si>
  <si>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</si>
  <si>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</si>
  <si>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</si>
  <si>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</si>
  <si>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</si>
  <si>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</si>
  <si>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</si>
  <si>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</si>
  <si>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</si>
  <si>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</si>
  <si>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</si>
  <si>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</si>
  <si>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</si>
  <si>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</si>
  <si>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</si>
  <si>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</si>
  <si>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</si>
  <si>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</si>
  <si>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</si>
  <si>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</si>
  <si>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</si>
  <si>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</si>
  <si>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</si>
  <si>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</si>
  <si>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</si>
  <si>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</si>
  <si>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</si>
  <si>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</si>
  <si>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</si>
  <si>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</si>
  <si>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</si>
  <si>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</si>
  <si>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</si>
  <si>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</si>
  <si>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</si>
  <si>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</si>
  <si>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</si>
  <si>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</si>
  <si>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</si>
  <si>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</si>
  <si>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</si>
  <si>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</si>
  <si>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</si>
  <si>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</si>
  <si>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</si>
  <si>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</si>
  <si>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</si>
  <si>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</si>
  <si>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</si>
  <si>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</si>
  <si>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</si>
  <si>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</si>
  <si>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</si>
  <si>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</si>
  <si>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</si>
  <si>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</si>
  <si>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</si>
  <si>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</si>
  <si>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</si>
  <si>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</si>
  <si>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</si>
  <si>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</si>
  <si>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</si>
  <si>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</si>
  <si>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</si>
  <si>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</si>
  <si>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</si>
  <si>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</si>
  <si>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</si>
  <si>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</si>
  <si>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</si>
  <si>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</si>
  <si>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</si>
  <si>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</si>
  <si>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</si>
  <si>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</si>
  <si>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</si>
  <si>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</si>
  <si>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</si>
  <si>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</si>
  <si>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</si>
  <si>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</si>
  <si>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</si>
  <si>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</si>
  <si>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</si>
  <si>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</si>
  <si>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</si>
  <si>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</si>
  <si>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</si>
  <si>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</si>
  <si>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</si>
  <si>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</si>
  <si>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</si>
  <si>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</si>
  <si>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</si>
  <si>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</si>
  <si>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</si>
  <si>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</si>
  <si>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</si>
  <si>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</si>
  <si>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</si>
  <si>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</si>
  <si>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</si>
  <si>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</si>
  <si>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</si>
  <si>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</si>
  <si>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</si>
  <si>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</si>
  <si>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</si>
  <si>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</si>
  <si>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</si>
  <si>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</si>
  <si>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</si>
  <si>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</si>
  <si>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</si>
  <si>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</si>
  <si>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</si>
  <si>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</si>
  <si>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</si>
  <si>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</si>
  <si>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</si>
  <si>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</si>
  <si>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</si>
  <si>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</si>
  <si>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</si>
  <si>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</si>
  <si>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</si>
  <si>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</si>
  <si>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</si>
  <si>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</si>
  <si>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</si>
  <si>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</si>
  <si>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</si>
  <si>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</si>
  <si>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</si>
  <si>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</si>
  <si>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</si>
  <si>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</si>
  <si>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</si>
  <si>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</si>
  <si>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</si>
  <si>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</si>
  <si>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</si>
  <si>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</si>
  <si>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</si>
  <si>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</si>
  <si>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</si>
  <si>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</si>
  <si>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</si>
  <si>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</si>
  <si>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</si>
  <si>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</si>
  <si>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</si>
  <si>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</si>
  <si>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</si>
  <si>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</si>
  <si>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</si>
  <si>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</si>
  <si>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</si>
  <si>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</si>
  <si>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</si>
  <si>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</si>
  <si>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</si>
  <si>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</si>
  <si>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</si>
  <si>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</si>
  <si>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</si>
  <si>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</si>
  <si>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</si>
  <si>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</si>
  <si>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</si>
  <si>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</si>
  <si>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</si>
  <si>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</si>
  <si>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</si>
  <si>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</si>
  <si>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</si>
  <si>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</si>
  <si>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</si>
  <si>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</si>
  <si>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</si>
  <si>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</si>
  <si>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</si>
  <si>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</si>
  <si>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</si>
  <si>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</si>
  <si>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</si>
  <si>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</si>
  <si>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</si>
  <si>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</si>
  <si>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</si>
  <si>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</si>
  <si>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</si>
  <si>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</si>
  <si>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</si>
  <si>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</si>
  <si>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</si>
  <si>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</si>
  <si>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</si>
  <si>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</si>
  <si>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</si>
  <si>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</si>
  <si>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</si>
  <si>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</si>
  <si>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</si>
  <si>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</si>
  <si>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</si>
  <si>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</si>
  <si>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</si>
  <si>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</si>
  <si>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</si>
  <si>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</si>
  <si>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</si>
  <si>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</si>
  <si>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</si>
  <si>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</si>
  <si>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</si>
  <si>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</si>
  <si>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</si>
  <si>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</si>
  <si>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</si>
  <si>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</si>
  <si>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</si>
  <si>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</si>
  <si>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</si>
  <si>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</si>
  <si>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</si>
  <si>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</si>
  <si>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</si>
  <si>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</si>
  <si>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</si>
  <si>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</si>
  <si>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</si>
  <si>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</si>
  <si>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</si>
  <si>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</si>
  <si>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</si>
  <si>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</si>
  <si>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</si>
  <si>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</si>
  <si>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</si>
  <si>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</si>
  <si>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</si>
  <si>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</si>
  <si>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</si>
  <si>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</si>
  <si>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</si>
  <si>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</si>
  <si>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</si>
  <si>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</si>
  <si>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</si>
  <si>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</si>
  <si>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</si>
  <si>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</si>
  <si>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</si>
  <si>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</si>
  <si>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</si>
  <si>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</si>
  <si>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</si>
  <si>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</si>
  <si>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</si>
  <si>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</si>
  <si>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</si>
  <si>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</si>
  <si>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</si>
  <si>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</si>
  <si>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</si>
  <si>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</si>
  <si>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</si>
  <si>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</si>
  <si>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</si>
  <si>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</si>
  <si>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</si>
  <si>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</si>
  <si>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</si>
  <si>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</si>
  <si>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</si>
  <si>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</si>
  <si>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</si>
  <si>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</si>
  <si>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</si>
  <si>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</si>
  <si>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</si>
  <si>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</si>
  <si>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</si>
  <si>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</si>
  <si>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</si>
  <si>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</si>
  <si>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</si>
  <si>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</si>
  <si>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</si>
  <si>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</si>
  <si>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</si>
  <si>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</si>
  <si>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</si>
  <si>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</si>
  <si>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</si>
  <si>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</si>
  <si>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</si>
  <si>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</si>
  <si>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</si>
  <si>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</si>
  <si>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</si>
  <si>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</si>
  <si>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</si>
  <si>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</si>
  <si>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</si>
  <si>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</si>
  <si>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</si>
  <si>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</si>
  <si>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</si>
  <si>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</si>
  <si>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</si>
  <si>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</si>
  <si>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</si>
  <si>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</si>
  <si>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</si>
  <si>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</si>
  <si>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</si>
  <si>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</si>
  <si>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</si>
  <si>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</si>
  <si>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</si>
  <si>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</si>
  <si>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</si>
  <si>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</si>
  <si>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</si>
  <si>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</si>
  <si>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</si>
  <si>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</si>
  <si>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</si>
  <si>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</si>
  <si>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</si>
  <si>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</si>
  <si>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</si>
  <si>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</si>
  <si>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</si>
  <si>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</si>
  <si>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</si>
  <si>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</si>
  <si>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</si>
  <si>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</si>
  <si>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</si>
  <si>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</si>
  <si>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</si>
  <si>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</si>
  <si>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</si>
  <si>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</si>
  <si>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</si>
  <si>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</si>
  <si>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</si>
  <si>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</si>
  <si>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</si>
  <si>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</si>
  <si>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</si>
  <si>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</si>
  <si>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</si>
  <si>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</si>
  <si>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</si>
  <si>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</si>
  <si>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</si>
  <si>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</si>
  <si>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</si>
  <si>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</si>
  <si>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</si>
  <si>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</si>
  <si>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</si>
  <si>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</si>
  <si>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</si>
  <si>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</si>
  <si>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</si>
  <si>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</si>
  <si>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</si>
  <si>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</si>
  <si>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</si>
  <si>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</si>
  <si>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</si>
  <si>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</si>
  <si>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</si>
  <si>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</si>
  <si>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</si>
  <si>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</si>
  <si>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</si>
  <si>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</si>
  <si>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</si>
  <si>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</si>
  <si>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</si>
  <si>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</si>
  <si>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</si>
  <si>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</si>
  <si>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</si>
  <si>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</si>
  <si>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</si>
  <si>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</si>
  <si>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</si>
  <si>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</si>
  <si>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</si>
  <si>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</si>
  <si>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</si>
  <si>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</si>
  <si>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</si>
  <si>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</si>
  <si>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</si>
  <si>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</si>
  <si>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</si>
  <si>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</si>
  <si>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</si>
  <si>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</si>
  <si>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</si>
  <si>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</si>
  <si>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</si>
  <si>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</si>
  <si>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</si>
  <si>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</si>
  <si>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</si>
  <si>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</si>
  <si>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</si>
  <si>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</si>
  <si>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</si>
  <si>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</si>
  <si>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</si>
  <si>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</si>
  <si>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</si>
  <si>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</si>
  <si>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</si>
  <si>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</si>
  <si>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</si>
  <si>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</si>
  <si>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</si>
  <si>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</si>
  <si>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</si>
  <si>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</si>
  <si>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</si>
  <si>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</si>
  <si>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</si>
  <si>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</si>
  <si>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</si>
  <si>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</si>
  <si>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</si>
  <si>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</si>
  <si>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</si>
  <si>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</si>
  <si>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</si>
  <si>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</si>
  <si>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</si>
  <si>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</si>
  <si>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</si>
  <si>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</si>
  <si>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</si>
  <si>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</si>
  <si>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</si>
  <si>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</si>
  <si>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</si>
  <si>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</si>
  <si>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</si>
  <si>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</si>
  <si>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</si>
  <si>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</si>
  <si>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</si>
  <si>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</si>
  <si>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</si>
  <si>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</si>
  <si>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</si>
  <si>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</si>
  <si>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</si>
  <si>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</si>
  <si>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</si>
  <si>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</si>
  <si>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</si>
  <si>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</si>
  <si>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</si>
  <si>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</si>
  <si>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</si>
  <si>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</si>
  <si>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</si>
  <si>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</si>
  <si>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</si>
  <si>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</si>
  <si>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</si>
  <si>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</si>
  <si>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</si>
  <si>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</si>
  <si>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</si>
  <si>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</si>
  <si>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</si>
  <si>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</si>
  <si>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</si>
  <si>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</si>
  <si>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</si>
  <si>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</si>
  <si>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</si>
  <si>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</si>
  <si>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</si>
  <si>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</si>
  <si>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</si>
  <si>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</si>
  <si>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</si>
  <si>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</si>
  <si>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</si>
  <si>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</si>
  <si>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</si>
  <si>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</si>
  <si>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</si>
  <si>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</si>
  <si>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</si>
  <si>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</si>
  <si>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</si>
  <si>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</si>
  <si>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</si>
  <si>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</si>
  <si>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</si>
  <si>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</si>
  <si>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</si>
  <si>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</si>
  <si>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</si>
  <si>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</si>
  <si>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</si>
  <si>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</si>
  <si>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</si>
  <si>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</si>
  <si>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</si>
  <si>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</si>
  <si>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</si>
  <si>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</si>
  <si>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</si>
  <si>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</si>
  <si>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</si>
  <si>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</si>
  <si>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</si>
  <si>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</si>
  <si>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</si>
  <si>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</si>
  <si>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</si>
  <si>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</si>
  <si>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</si>
  <si>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</si>
  <si>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</si>
  <si>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</si>
  <si>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</si>
  <si>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</si>
  <si>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</si>
  <si>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</si>
  <si>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</si>
  <si>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</si>
  <si>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</si>
  <si>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</si>
  <si>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</si>
  <si>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</si>
  <si>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</si>
  <si>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</si>
  <si>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</si>
  <si>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</si>
  <si>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</si>
  <si>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</si>
  <si>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</si>
  <si>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</si>
  <si>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</si>
  <si>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</si>
  <si>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</si>
  <si>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</si>
  <si>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</si>
  <si>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</si>
  <si>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</si>
  <si>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</si>
  <si>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</si>
  <si>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</si>
  <si>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</si>
  <si>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</si>
  <si>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</si>
  <si>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</si>
  <si>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</si>
  <si>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</si>
  <si>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</si>
  <si>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</si>
  <si>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</si>
  <si>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</si>
  <si>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</si>
  <si>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</si>
  <si>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</si>
  <si>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</si>
  <si>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</si>
  <si>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</si>
  <si>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</si>
  <si>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</si>
  <si>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</si>
  <si>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</si>
  <si>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</si>
  <si>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</si>
  <si>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</si>
  <si>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</si>
  <si>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</si>
  <si>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</si>
  <si>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</si>
  <si>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</si>
  <si>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</si>
  <si>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</si>
  <si>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</si>
  <si>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</si>
  <si>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</si>
  <si>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</si>
  <si>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</si>
  <si>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</si>
  <si>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</si>
  <si>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</si>
  <si>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</si>
  <si>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</si>
  <si>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</si>
  <si>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</si>
  <si>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</si>
  <si>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</si>
  <si>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</si>
  <si>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</si>
  <si>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</si>
  <si>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</si>
  <si>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</si>
  <si>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</si>
  <si>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</si>
  <si>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</si>
  <si>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</si>
  <si>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</si>
  <si>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</si>
  <si>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</si>
  <si>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</si>
  <si>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</si>
  <si>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</si>
  <si>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</si>
  <si>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</si>
  <si>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</si>
  <si>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</si>
  <si>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</si>
  <si>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</si>
  <si>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</si>
  <si>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</si>
  <si>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</si>
  <si>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</si>
  <si>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</si>
  <si>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</si>
  <si>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</si>
  <si>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</si>
  <si>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</si>
  <si>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</si>
  <si>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</si>
  <si>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</si>
  <si>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</si>
  <si>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</si>
  <si>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</si>
  <si>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</si>
  <si>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</si>
  <si>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</si>
  <si>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</si>
  <si>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</si>
  <si>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</si>
  <si>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</si>
  <si>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</si>
  <si>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</si>
  <si>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</si>
  <si>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</si>
  <si>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</si>
  <si>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</si>
  <si>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</si>
  <si>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</si>
  <si>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</si>
  <si>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</si>
  <si>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</si>
  <si>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</si>
  <si>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</si>
  <si>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</si>
  <si>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</si>
  <si>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</si>
  <si>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</si>
  <si>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</si>
  <si>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</si>
  <si>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</si>
  <si>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</si>
  <si>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</si>
  <si>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</si>
  <si>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</si>
  <si>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</si>
  <si>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</si>
  <si>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</si>
  <si>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</si>
  <si>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</si>
  <si>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</si>
  <si>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</si>
  <si>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</si>
  <si>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</si>
  <si>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</si>
  <si>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</si>
  <si>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</si>
  <si>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</si>
  <si>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</si>
  <si>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</si>
  <si>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</si>
  <si>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</si>
  <si>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</si>
  <si>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</si>
  <si>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</si>
  <si>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</si>
  <si>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</si>
  <si>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</si>
  <si>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</si>
  <si>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</si>
  <si>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</si>
  <si>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</si>
  <si>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</si>
  <si>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</si>
  <si>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</si>
  <si>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</si>
  <si>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</si>
  <si>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</si>
  <si>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</si>
  <si>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</si>
  <si>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</si>
  <si>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</si>
  <si>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</si>
  <si>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</si>
  <si>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</si>
  <si>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</si>
  <si>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</si>
  <si>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</si>
  <si>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</si>
  <si>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</si>
  <si>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</si>
  <si>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</si>
  <si>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</si>
  <si>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</si>
  <si>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</si>
  <si>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</si>
  <si>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</si>
  <si>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</si>
  <si>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</si>
  <si>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</si>
  <si>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</si>
  <si>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</si>
  <si>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</si>
  <si>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</si>
  <si>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</si>
  <si>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</si>
  <si>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</si>
  <si>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</si>
  <si>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</si>
  <si>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</si>
  <si>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</si>
  <si>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</si>
  <si>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</si>
  <si>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</si>
  <si>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</si>
  <si>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</si>
  <si>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</si>
  <si>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</si>
  <si>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</si>
  <si>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</si>
  <si>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</si>
  <si>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</si>
  <si>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</si>
  <si>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</si>
  <si>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</si>
  <si>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</si>
  <si>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</si>
  <si>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</si>
  <si>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</si>
  <si>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</si>
  <si>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</si>
  <si>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</si>
  <si>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</si>
  <si>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</si>
  <si>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</si>
  <si>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</si>
  <si>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</si>
  <si>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</si>
  <si>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</si>
  <si>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</si>
  <si>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</si>
  <si>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</si>
  <si>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</si>
  <si>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</si>
  <si>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</si>
  <si>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</si>
  <si>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</si>
  <si>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</si>
  <si>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</si>
  <si>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</si>
  <si>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</si>
  <si>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</si>
  <si>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</si>
  <si>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</si>
  <si>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</si>
  <si>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</si>
  <si>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</si>
  <si>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</si>
  <si>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</si>
  <si>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</si>
  <si>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</si>
  <si>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</si>
  <si>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</si>
  <si>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</si>
  <si>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</si>
  <si>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</si>
  <si>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</si>
  <si>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</si>
  <si>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</si>
  <si>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</si>
  <si>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</si>
  <si>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</si>
  <si>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</si>
  <si>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</si>
  <si>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</si>
  <si>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</si>
  <si>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</si>
  <si>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</si>
  <si>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</si>
  <si>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</si>
  <si>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</si>
  <si>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</si>
  <si>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</si>
  <si>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</si>
  <si>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</si>
  <si>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</si>
  <si>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</si>
  <si>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</si>
  <si>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</si>
  <si>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</si>
  <si>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</si>
  <si>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</si>
  <si>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</si>
  <si>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</si>
  <si>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</si>
  <si>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</si>
  <si>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</si>
  <si>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</si>
  <si>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</si>
  <si>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</si>
  <si>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</si>
  <si>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</si>
  <si>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</si>
  <si>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</si>
  <si>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</si>
  <si>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</si>
  <si>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</si>
  <si>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</si>
  <si>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</si>
  <si>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</si>
  <si>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</si>
  <si>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</si>
  <si>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</si>
  <si>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</si>
  <si>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</si>
  <si>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</si>
  <si>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</si>
  <si>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</si>
  <si>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</si>
  <si>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</si>
  <si>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</si>
  <si>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</si>
  <si>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</si>
  <si>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</si>
  <si>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</si>
  <si>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</si>
  <si>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</si>
  <si>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</si>
  <si>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</si>
  <si>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</si>
  <si>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</si>
  <si>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</si>
  <si>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</si>
  <si>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</si>
  <si>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</si>
  <si>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</si>
  <si>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</si>
  <si>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</si>
  <si>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</si>
  <si>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</si>
  <si>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</si>
  <si>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</si>
  <si>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</si>
  <si>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</si>
  <si>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</si>
  <si>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</si>
  <si>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</si>
  <si>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</si>
  <si>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</si>
  <si>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</si>
  <si>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</si>
  <si>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</si>
  <si>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</si>
  <si>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</si>
  <si>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</si>
  <si>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</si>
  <si>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</si>
  <si>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</si>
  <si>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</si>
  <si>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</si>
  <si>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</si>
  <si>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</si>
  <si>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</si>
  <si>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</si>
  <si>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</si>
  <si>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</si>
  <si>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</si>
  <si>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</si>
  <si>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</si>
  <si>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</si>
  <si>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</si>
  <si>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</si>
  <si>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</si>
  <si>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</si>
  <si>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</si>
  <si>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</si>
  <si>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</si>
  <si>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</si>
  <si>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</si>
  <si>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</si>
  <si>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</si>
  <si>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</si>
  <si>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</si>
  <si>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</si>
  <si>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</si>
  <si>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</si>
  <si>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</si>
  <si>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</si>
  <si>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</si>
  <si>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</si>
  <si>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</si>
  <si>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</si>
  <si>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</si>
  <si>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</si>
  <si>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</si>
  <si>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</si>
  <si>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</si>
  <si>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</si>
  <si>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</si>
  <si>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</si>
  <si>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</si>
  <si>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</si>
  <si>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</si>
  <si>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</si>
  <si>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</si>
  <si>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</si>
  <si>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</si>
  <si>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</si>
  <si>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</si>
  <si>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</si>
  <si>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</si>
  <si>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</si>
  <si>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</si>
  <si>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</si>
  <si>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</si>
  <si>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</si>
  <si>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</si>
  <si>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</si>
  <si>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</si>
  <si>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</si>
  <si>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</si>
  <si>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</si>
  <si>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</si>
  <si>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</si>
  <si>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</si>
  <si>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</si>
  <si>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</si>
  <si>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</si>
  <si>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</si>
  <si>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</si>
  <si>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</si>
  <si>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</si>
  <si>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</si>
  <si>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</si>
  <si>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</si>
  <si>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</si>
  <si>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</si>
  <si>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</si>
  <si>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</si>
  <si>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</si>
  <si>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</si>
  <si>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</si>
  <si>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</si>
  <si>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</si>
  <si>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</si>
  <si>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</si>
  <si>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</si>
  <si>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</si>
  <si>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</si>
  <si>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</si>
  <si>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</si>
  <si>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</si>
  <si>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</si>
  <si>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</si>
  <si>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</si>
  <si>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</si>
  <si>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</si>
  <si>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</si>
  <si>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</si>
  <si>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</si>
  <si>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</si>
  <si>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</si>
  <si>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</si>
  <si>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</si>
  <si>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</si>
  <si>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</si>
  <si>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</si>
  <si>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</si>
  <si>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</si>
  <si>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</si>
  <si>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</si>
  <si>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</si>
  <si>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</si>
  <si>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</si>
  <si>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</si>
  <si>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</si>
  <si>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</si>
  <si>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</si>
  <si>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</si>
  <si>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</si>
  <si>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</si>
  <si>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</si>
  <si>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</si>
  <si>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</si>
  <si>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</si>
  <si>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</si>
  <si>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</si>
  <si>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</si>
  <si>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</si>
  <si>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</si>
  <si>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</si>
  <si>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</si>
  <si>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</si>
  <si>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</si>
  <si>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</si>
  <si>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</si>
  <si>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</si>
  <si>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</si>
  <si>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</si>
  <si>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</si>
  <si>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</si>
  <si>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</si>
  <si>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</si>
  <si>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</si>
  <si>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</si>
  <si>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</si>
  <si>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</si>
  <si>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</si>
  <si>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</si>
  <si>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</si>
  <si>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</si>
  <si>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</si>
  <si>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</si>
  <si>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</si>
  <si>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</si>
  <si>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</si>
  <si>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</si>
  <si>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</si>
  <si>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</si>
  <si>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</si>
  <si>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</si>
  <si>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</si>
  <si>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</si>
  <si>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</si>
  <si>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</si>
  <si>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</si>
  <si>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</si>
  <si>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</si>
  <si>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</si>
  <si>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</si>
  <si>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</si>
  <si>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</si>
  <si>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</si>
  <si>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</si>
  <si>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</si>
  <si>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</si>
  <si>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</si>
  <si>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</si>
  <si>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</si>
  <si>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</si>
  <si>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</si>
  <si>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</si>
  <si>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</si>
  <si>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</si>
  <si>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</si>
  <si>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</si>
  <si>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</si>
  <si>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</si>
  <si>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</si>
  <si>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</si>
  <si>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</si>
  <si>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</si>
  <si>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</si>
  <si>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</si>
  <si>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</si>
  <si>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</si>
  <si>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</si>
  <si>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</si>
  <si>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</si>
  <si>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</si>
  <si>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</si>
  <si>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</si>
  <si>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</si>
  <si>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</si>
  <si>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</si>
  <si>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</si>
  <si>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</si>
  <si>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</si>
  <si>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</si>
  <si>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</si>
  <si>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</si>
  <si>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</si>
  <si>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</si>
  <si>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</si>
  <si>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</si>
  <si>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</si>
  <si>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</si>
  <si>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</si>
  <si>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</si>
  <si>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</si>
  <si>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</si>
  <si>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</si>
  <si>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</si>
  <si>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</si>
  <si>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</si>
  <si>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</si>
  <si>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</si>
  <si>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</si>
  <si>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</si>
  <si>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</si>
  <si>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</si>
  <si>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</si>
  <si>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</si>
  <si>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</si>
  <si>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</si>
  <si>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</si>
  <si>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</si>
  <si>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</si>
  <si>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</si>
  <si>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</si>
  <si>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</si>
  <si>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</si>
  <si>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</si>
  <si>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</si>
  <si>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</si>
  <si>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</si>
  <si>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</si>
  <si>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</si>
  <si>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</si>
  <si>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</si>
  <si>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</si>
  <si>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</si>
  <si>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</si>
  <si>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</si>
  <si>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</si>
  <si>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</si>
  <si>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</si>
  <si>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</si>
  <si>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</si>
  <si>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</si>
  <si>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</si>
  <si>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</si>
  <si>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</si>
  <si>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</si>
  <si>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</si>
  <si>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</si>
  <si>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</si>
  <si>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</si>
  <si>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</si>
  <si>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</si>
  <si>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</si>
  <si>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</si>
  <si>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</si>
  <si>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</si>
  <si>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</si>
  <si>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</si>
  <si>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</si>
  <si>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</si>
  <si>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</si>
  <si>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</si>
  <si>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</si>
  <si>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</si>
  <si>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</si>
  <si>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</si>
  <si>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</si>
  <si>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</si>
  <si>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</si>
  <si>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</si>
  <si>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</si>
  <si>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</si>
  <si>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</si>
  <si>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</si>
  <si>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</si>
  <si>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</si>
  <si>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</si>
  <si>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</si>
  <si>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</si>
  <si>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</si>
  <si>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</si>
  <si>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</si>
  <si>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</si>
  <si>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</si>
  <si>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</si>
  <si>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</si>
  <si>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</si>
  <si>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</si>
  <si>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</si>
  <si>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</si>
  <si>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</si>
  <si>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</si>
  <si>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</si>
  <si>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</si>
  <si>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</si>
  <si>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</si>
  <si>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</si>
  <si>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</si>
  <si>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</si>
  <si>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</si>
  <si>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</si>
  <si>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</si>
  <si>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</si>
  <si>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</si>
  <si>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</si>
  <si>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</si>
  <si>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</si>
  <si>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</si>
  <si>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</si>
  <si>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</si>
  <si>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</si>
  <si>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</si>
  <si>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</si>
  <si>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</si>
  <si>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</si>
  <si>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</si>
  <si>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</si>
  <si>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</si>
  <si>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</si>
  <si>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</si>
  <si>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</si>
  <si>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</si>
  <si>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</si>
  <si>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</si>
  <si>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</si>
  <si>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</si>
  <si>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</si>
  <si>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</si>
  <si>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</si>
  <si>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</si>
  <si>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</si>
  <si>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</si>
  <si>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</si>
  <si>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</si>
  <si>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</si>
  <si>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</si>
  <si>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</si>
  <si>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</si>
  <si>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</si>
  <si>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</si>
  <si>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</si>
  <si>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</si>
  <si>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</si>
  <si>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</si>
  <si>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</si>
  <si>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</si>
  <si>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</si>
  <si>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</si>
  <si>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</si>
  <si>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</si>
  <si>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</si>
  <si>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</si>
  <si>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</si>
  <si>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</si>
  <si>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</si>
  <si>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</si>
  <si>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</si>
  <si>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</si>
  <si>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</si>
  <si>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</si>
  <si>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</si>
  <si>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</si>
  <si>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</si>
  <si>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</si>
  <si>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</si>
  <si>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</si>
  <si>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</si>
  <si>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</si>
  <si>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</si>
  <si>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</si>
  <si>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</si>
  <si>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</si>
  <si>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</si>
  <si>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</si>
  <si>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</si>
  <si>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</si>
  <si>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</si>
  <si>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</si>
  <si>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</si>
  <si>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</si>
  <si>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</si>
  <si>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</si>
  <si>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</si>
  <si>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</si>
  <si>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</si>
  <si>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</si>
  <si>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</si>
  <si>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</si>
  <si>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</si>
  <si>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</si>
  <si>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</si>
  <si>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</si>
  <si>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</si>
  <si>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</si>
  <si>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</si>
  <si>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</si>
  <si>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</si>
  <si>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</si>
  <si>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</si>
  <si>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</si>
  <si>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</si>
  <si>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</si>
  <si>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</si>
  <si>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</si>
  <si>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</si>
  <si>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</si>
  <si>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</si>
  <si>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</si>
  <si>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</si>
  <si>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</si>
  <si>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</si>
  <si>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</si>
  <si>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</si>
  <si>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</si>
  <si>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</si>
  <si>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</si>
  <si>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</si>
  <si>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</si>
  <si>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</si>
  <si>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</si>
  <si>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</si>
  <si>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</si>
  <si>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</si>
  <si>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</si>
  <si>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</si>
  <si>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</si>
  <si>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</si>
  <si>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</si>
  <si>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</si>
  <si>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</si>
  <si>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</si>
  <si>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</si>
  <si>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</si>
  <si>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</si>
  <si>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</si>
  <si>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</si>
  <si>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</si>
  <si>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</si>
  <si>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</si>
  <si>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</si>
  <si>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</si>
  <si>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</si>
  <si>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</si>
  <si>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</si>
  <si>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</si>
  <si>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</si>
  <si>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</si>
  <si>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</si>
  <si>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</si>
  <si>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</si>
  <si>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</si>
  <si>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</si>
  <si>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</si>
  <si>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</si>
  <si>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</si>
  <si>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</si>
  <si>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</si>
  <si>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</si>
  <si>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</si>
  <si>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</si>
  <si>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</si>
  <si>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</si>
  <si>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</si>
  <si>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</si>
  <si>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</si>
  <si>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</si>
  <si>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</si>
  <si>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</si>
  <si>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</si>
  <si>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</si>
  <si>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</si>
  <si>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</si>
  <si>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</si>
  <si>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</si>
  <si>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</si>
  <si>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</si>
  <si>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</si>
  <si>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</si>
  <si>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</si>
  <si>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</si>
  <si>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</si>
  <si>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</si>
  <si>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</si>
  <si>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</si>
  <si>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</si>
  <si>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</si>
  <si>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</si>
  <si>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</si>
  <si>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</si>
  <si>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</si>
  <si>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</si>
  <si>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</si>
  <si>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</si>
  <si>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</si>
  <si>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</si>
  <si>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</si>
  <si>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</si>
  <si>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</si>
  <si>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</si>
  <si>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</si>
  <si>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</si>
  <si>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</si>
  <si>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</si>
  <si>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</si>
  <si>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</si>
  <si>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</si>
  <si>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</si>
  <si>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</si>
  <si>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</si>
  <si>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</si>
  <si>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</si>
  <si>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</si>
  <si>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</si>
  <si>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</si>
  <si>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</si>
  <si>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</si>
  <si>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</si>
  <si>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</si>
  <si>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</si>
  <si>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</si>
  <si>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</si>
  <si>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</si>
  <si>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</si>
  <si>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</si>
  <si>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</si>
  <si>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</si>
  <si>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</si>
  <si>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</si>
  <si>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</si>
  <si>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</si>
  <si>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</si>
  <si>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</si>
  <si>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</si>
  <si>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</si>
  <si>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</si>
  <si>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</si>
  <si>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</si>
  <si>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</si>
  <si>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</si>
  <si>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</si>
  <si>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</si>
  <si>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</si>
  <si>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</si>
  <si>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</si>
  <si>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</si>
  <si>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</si>
  <si>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</si>
  <si>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</si>
  <si>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</si>
  <si>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</si>
  <si>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</si>
  <si>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</si>
  <si>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</si>
  <si>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</si>
  <si>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</si>
  <si>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</si>
  <si>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</si>
  <si>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</si>
  <si>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</si>
  <si>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</si>
  <si>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</si>
  <si>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</si>
  <si>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</si>
  <si>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</si>
  <si>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</si>
  <si>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</si>
  <si>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</si>
  <si>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</si>
  <si>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</si>
  <si>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</si>
  <si>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</si>
  <si>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</si>
  <si>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</si>
  <si>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</si>
  <si>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</si>
  <si>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</si>
  <si>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</si>
  <si>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</si>
  <si>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</si>
  <si>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</si>
  <si>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</si>
  <si>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</si>
  <si>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</si>
  <si>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</si>
  <si>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</si>
  <si>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</si>
  <si>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</si>
  <si>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</si>
  <si>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</si>
  <si>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</si>
  <si>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</si>
  <si>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</si>
  <si>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</si>
  <si>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</si>
  <si>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</si>
  <si>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</si>
  <si>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</si>
  <si>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</si>
  <si>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</si>
  <si>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</si>
  <si>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</si>
  <si>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</si>
  <si>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</si>
  <si>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</si>
  <si>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</si>
  <si>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</si>
  <si>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</si>
  <si>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</si>
  <si>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</si>
  <si>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</si>
  <si>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</si>
  <si>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</si>
  <si>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</si>
  <si>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</si>
  <si>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</si>
  <si>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</si>
  <si>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</si>
  <si>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</si>
  <si>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</si>
  <si>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</si>
  <si>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</si>
  <si>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</si>
  <si>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</si>
  <si>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</si>
  <si>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</si>
  <si>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</si>
  <si>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</si>
  <si>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</si>
  <si>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</si>
  <si>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</si>
  <si>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</si>
  <si>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</si>
  <si>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</si>
  <si>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</si>
  <si>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</si>
  <si>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</si>
  <si>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</si>
  <si>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</si>
  <si>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</si>
  <si>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</si>
  <si>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</si>
  <si>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</si>
  <si>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</si>
  <si>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</si>
  <si>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</si>
  <si>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</si>
  <si>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</si>
  <si>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</si>
  <si>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</si>
  <si>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</si>
  <si>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</si>
  <si>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</si>
  <si>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</si>
  <si>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</si>
  <si>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</si>
  <si>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</si>
  <si>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</si>
  <si>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</si>
  <si>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</si>
  <si>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</si>
  <si>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</si>
  <si>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</si>
  <si>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</si>
  <si>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</si>
  <si>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</si>
  <si>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</si>
  <si>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</si>
  <si>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</si>
  <si>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</si>
  <si>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</si>
  <si>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</si>
  <si>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</si>
  <si>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</si>
  <si>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</si>
  <si>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</si>
  <si>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</si>
  <si>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</si>
  <si>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</si>
  <si>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</si>
  <si>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</si>
  <si>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</si>
  <si>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</si>
  <si>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</si>
  <si>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</si>
  <si>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</si>
  <si>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</si>
  <si>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</si>
  <si>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</si>
  <si>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</si>
  <si>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</si>
  <si>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</si>
  <si>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</si>
  <si>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</si>
  <si>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</si>
  <si>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</si>
  <si>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</si>
  <si>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</si>
  <si>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</si>
  <si>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</si>
  <si>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</si>
  <si>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</si>
  <si>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</si>
  <si>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</si>
  <si>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</si>
  <si>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</si>
  <si>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</si>
  <si>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</si>
  <si>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</si>
  <si>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</si>
  <si>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</si>
  <si>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</si>
  <si>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</si>
  <si>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</si>
  <si>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</si>
  <si>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</si>
  <si>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</si>
  <si>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</si>
  <si>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</si>
  <si>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</si>
  <si>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</si>
  <si>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</si>
  <si>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</si>
  <si>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</si>
  <si>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</si>
  <si>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</si>
  <si>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</si>
  <si>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</si>
  <si>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</si>
  <si>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</si>
  <si>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</si>
  <si>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</si>
  <si>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</si>
  <si>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</si>
  <si>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</si>
  <si>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</si>
  <si>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</si>
  <si>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</si>
  <si>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</si>
  <si>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</si>
  <si>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</si>
  <si>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</si>
  <si>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</si>
  <si>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</si>
  <si>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</si>
  <si>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</si>
  <si>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</si>
  <si>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</si>
  <si>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</si>
  <si>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</si>
  <si>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</si>
  <si>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</si>
  <si>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</si>
  <si>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</si>
  <si>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</si>
  <si>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</si>
  <si>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</si>
  <si>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</si>
  <si>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</si>
  <si>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</si>
  <si>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</si>
  <si>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</si>
  <si>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</si>
  <si>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</si>
  <si>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</si>
  <si>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</si>
  <si>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</si>
  <si>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</si>
  <si>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</si>
  <si>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</si>
  <si>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</si>
  <si>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</si>
  <si>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</si>
  <si>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</si>
  <si>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</si>
  <si>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</si>
  <si>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</si>
  <si>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</si>
  <si>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</si>
  <si>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</si>
  <si>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</si>
  <si>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</si>
  <si>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</si>
  <si>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</si>
  <si>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</si>
  <si>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</si>
  <si>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</si>
  <si>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</si>
  <si>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</si>
  <si>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</si>
  <si>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</si>
  <si>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</si>
  <si>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</si>
  <si>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</si>
  <si>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</si>
  <si>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</si>
  <si>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</si>
  <si>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</si>
  <si>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</si>
  <si>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</si>
  <si>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</si>
  <si>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</si>
  <si>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</si>
  <si>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</si>
  <si>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</si>
  <si>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</si>
  <si>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</si>
  <si>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</si>
  <si>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</si>
  <si>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</si>
  <si>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</si>
  <si>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</si>
  <si>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</si>
  <si>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</si>
  <si>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</si>
  <si>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</si>
  <si>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</si>
  <si>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</si>
  <si>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</si>
  <si>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</si>
  <si>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</si>
  <si>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</si>
  <si>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</si>
  <si>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</si>
  <si>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</si>
  <si>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</si>
  <si>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</si>
  <si>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</si>
  <si>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</si>
  <si>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</si>
  <si>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</si>
  <si>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</si>
  <si>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</si>
  <si>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</si>
  <si>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</si>
  <si>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</si>
  <si>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</si>
  <si>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</si>
  <si>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</si>
  <si>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</si>
  <si>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</si>
  <si>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</si>
  <si>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</si>
  <si>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</si>
  <si>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</si>
  <si>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</si>
  <si>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</si>
  <si>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</si>
  <si>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</si>
  <si>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</si>
  <si>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</si>
  <si>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</si>
  <si>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</si>
  <si>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</si>
  <si>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</si>
  <si>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</si>
  <si>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</si>
  <si>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</si>
  <si>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</si>
  <si>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</si>
  <si>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</si>
  <si>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</si>
  <si>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</si>
  <si>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</si>
  <si>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</si>
  <si>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</si>
  <si>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</si>
  <si>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</si>
  <si>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</si>
  <si>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</si>
  <si>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</si>
  <si>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</si>
  <si>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</si>
  <si>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</si>
  <si>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</si>
  <si>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</si>
  <si>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</si>
  <si>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</si>
  <si>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</si>
  <si>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</si>
  <si>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</si>
  <si>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</si>
  <si>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</si>
  <si>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</si>
  <si>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</si>
  <si>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</si>
  <si>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</si>
  <si>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</si>
  <si>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</si>
  <si>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</si>
  <si>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</si>
  <si>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</si>
  <si>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</si>
  <si>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</si>
  <si>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</si>
  <si>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</si>
  <si>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</si>
  <si>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</si>
  <si>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</si>
  <si>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</si>
  <si>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</si>
  <si>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</si>
  <si>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</si>
  <si>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</si>
  <si>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</si>
  <si>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</si>
  <si>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</si>
  <si>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</si>
  <si>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</si>
  <si>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</si>
  <si>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</si>
  <si>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</si>
  <si>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</si>
  <si>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</si>
  <si>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</si>
  <si>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</si>
  <si>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</si>
  <si>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</si>
  <si>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</si>
  <si>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</si>
  <si>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</si>
  <si>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</si>
  <si>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</si>
  <si>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</si>
  <si>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</si>
  <si>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</si>
  <si>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</si>
  <si>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</si>
  <si>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</si>
  <si>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</si>
  <si>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</si>
  <si>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</si>
  <si>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</si>
  <si>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</si>
  <si>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</si>
  <si>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</si>
  <si>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</si>
  <si>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</si>
  <si>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</si>
  <si>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</si>
  <si>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</si>
  <si>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</si>
  <si>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</si>
  <si>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</si>
  <si>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</si>
  <si>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</si>
  <si>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</si>
  <si>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</si>
  <si>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</si>
  <si>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</si>
  <si>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</si>
  <si>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</si>
  <si>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</si>
  <si>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</si>
  <si>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</si>
  <si>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</si>
  <si>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</si>
  <si>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</si>
  <si>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</si>
  <si>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</si>
  <si>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</si>
  <si>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</si>
  <si>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</si>
  <si>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</si>
  <si>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</si>
  <si>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</si>
  <si>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</si>
  <si>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</si>
  <si>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</si>
  <si>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</si>
  <si>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</si>
  <si>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</si>
  <si>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</si>
  <si>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</si>
  <si>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</si>
  <si>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</si>
  <si>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</si>
  <si>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</si>
  <si>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</si>
  <si>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</si>
  <si>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</si>
  <si>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</si>
  <si>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</si>
  <si>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</si>
  <si>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</si>
  <si>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</si>
  <si>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</si>
  <si>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</si>
  <si>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</si>
  <si>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</si>
  <si>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</si>
  <si>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</si>
  <si>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</si>
  <si>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</si>
  <si>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</si>
  <si>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</si>
  <si>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</si>
  <si>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</si>
  <si>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</si>
  <si>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</si>
  <si>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</si>
  <si>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</si>
  <si>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</si>
  <si>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</si>
  <si>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</si>
  <si>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</si>
  <si>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</si>
  <si>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</si>
  <si>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</si>
  <si>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</si>
  <si>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</si>
  <si>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</si>
  <si>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</si>
  <si>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</si>
  <si>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</si>
  <si>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</si>
  <si>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</si>
  <si>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</si>
  <si>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</si>
  <si>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</si>
  <si>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</si>
  <si>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</si>
  <si>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</si>
  <si>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</si>
  <si>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</si>
  <si>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</si>
  <si>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</si>
  <si>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</si>
  <si>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</si>
  <si>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</si>
  <si>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</si>
  <si>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</si>
  <si>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</si>
  <si>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</si>
  <si>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</si>
  <si>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</si>
  <si>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</si>
  <si>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</si>
  <si>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</si>
  <si>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</si>
  <si>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</si>
  <si>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</si>
  <si>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</si>
  <si>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</si>
  <si>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</si>
  <si>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</si>
  <si>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</si>
  <si>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</si>
  <si>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</si>
  <si>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</si>
  <si>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</si>
  <si>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</si>
  <si>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</si>
  <si>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</si>
  <si>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</si>
  <si>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</si>
  <si>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</si>
  <si>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</si>
  <si>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</si>
  <si>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</si>
  <si>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</si>
  <si>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</si>
  <si>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</si>
  <si>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</si>
  <si>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</si>
  <si>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</si>
  <si>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</si>
  <si>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</si>
  <si>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</si>
  <si>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</si>
  <si>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</si>
  <si>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</si>
  <si>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</si>
  <si>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</si>
  <si>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</si>
  <si>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</si>
  <si>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</si>
  <si>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</si>
  <si>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</si>
  <si>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</si>
  <si>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</si>
  <si>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</si>
  <si>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</si>
  <si>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</si>
  <si>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</si>
  <si>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</si>
  <si>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</si>
  <si>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</si>
  <si>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</si>
  <si>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</si>
  <si>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</si>
  <si>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</si>
  <si>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</si>
  <si>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</si>
  <si>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</si>
  <si>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</si>
  <si>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</si>
  <si>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</si>
  <si>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</si>
  <si>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</si>
  <si>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</si>
  <si>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</si>
  <si>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</si>
  <si>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</si>
  <si>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</si>
  <si>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</si>
  <si>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</si>
  <si>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</si>
  <si>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</si>
  <si>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</si>
  <si>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</si>
  <si>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</si>
  <si>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</si>
  <si>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</si>
  <si>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</si>
  <si>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</si>
  <si>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</si>
  <si>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</si>
  <si>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</si>
  <si>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</si>
  <si>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</si>
  <si>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</si>
  <si>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</si>
  <si>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</si>
  <si>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</si>
  <si>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</si>
  <si>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</si>
  <si>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</si>
  <si>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</si>
  <si>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</si>
  <si>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</si>
  <si>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</si>
  <si>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</si>
  <si>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</si>
  <si>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</si>
  <si>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</si>
  <si>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</si>
  <si>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</si>
  <si>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</si>
  <si>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</si>
  <si>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</si>
  <si>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</si>
  <si>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</si>
  <si>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</si>
  <si>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</si>
  <si>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</si>
  <si>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</si>
  <si>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</si>
  <si>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</si>
  <si>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</si>
  <si>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</si>
  <si>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</si>
  <si>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</si>
  <si>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</si>
  <si>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</si>
  <si>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</si>
  <si>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</si>
  <si>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</si>
  <si>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</si>
  <si>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</si>
  <si>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</si>
  <si>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</si>
  <si>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</si>
  <si>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</si>
  <si>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</si>
  <si>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</si>
  <si>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</si>
  <si>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</si>
  <si>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</si>
  <si>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</si>
  <si>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</si>
  <si>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</si>
  <si>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</si>
  <si>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</si>
  <si>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</si>
  <si>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</si>
  <si>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</si>
  <si>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</si>
  <si>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</si>
  <si>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</si>
  <si>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</si>
  <si>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</si>
  <si>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</si>
  <si>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</si>
  <si>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</si>
  <si>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</si>
  <si>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</si>
  <si>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</si>
  <si>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</si>
  <si>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</si>
  <si>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</si>
  <si>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</si>
  <si>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</si>
  <si>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</si>
  <si>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</si>
  <si>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</si>
  <si>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</si>
  <si>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</si>
  <si>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</si>
  <si>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</si>
  <si>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</si>
  <si>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</si>
  <si>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</si>
  <si>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</si>
  <si>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</si>
  <si>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</si>
  <si>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</si>
  <si>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</si>
  <si>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</si>
  <si>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</si>
  <si>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</si>
  <si>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</si>
  <si>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</si>
  <si>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</si>
  <si>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</si>
  <si>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</si>
  <si>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</si>
  <si>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</si>
  <si>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</si>
  <si>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</si>
  <si>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</si>
  <si>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</si>
  <si>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</si>
  <si>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</si>
  <si>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</si>
  <si>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</si>
  <si>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</si>
  <si>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</si>
  <si>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</si>
  <si>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</si>
  <si>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</si>
  <si>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</si>
  <si>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</si>
  <si>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</si>
  <si>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</si>
  <si>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</si>
  <si>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</si>
  <si>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</si>
  <si>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</si>
  <si>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</si>
  <si>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</si>
  <si>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</si>
  <si>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</si>
  <si>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</si>
  <si>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</si>
  <si>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</si>
  <si>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</si>
  <si>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</si>
  <si>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</si>
  <si>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</si>
  <si>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</si>
  <si>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</si>
  <si>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</si>
  <si>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</si>
  <si>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</si>
  <si>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</si>
  <si>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</si>
  <si>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</si>
  <si>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</si>
  <si>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</si>
  <si>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</si>
  <si>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</si>
  <si>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</si>
  <si>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</si>
  <si>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</si>
  <si>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</si>
  <si>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</si>
  <si>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</si>
  <si>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</si>
  <si>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</si>
  <si>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</si>
  <si>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</si>
  <si>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</si>
  <si>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</si>
  <si>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</si>
  <si>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</si>
  <si>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</si>
  <si>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</si>
  <si>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</si>
  <si>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</si>
  <si>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</si>
  <si>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</si>
  <si>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</si>
  <si>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</si>
  <si>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</si>
  <si>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</si>
  <si>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</si>
  <si>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</si>
  <si>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</si>
  <si>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</si>
  <si>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</si>
  <si>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</si>
  <si>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</si>
  <si>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</si>
  <si>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</si>
  <si>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</si>
  <si>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</si>
  <si>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</si>
  <si>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</si>
  <si>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</si>
  <si>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</si>
  <si>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</si>
  <si>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</si>
  <si>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</si>
  <si>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</si>
  <si>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</si>
  <si>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</si>
  <si>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</si>
  <si>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</si>
  <si>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</si>
  <si>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</si>
  <si>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</si>
  <si>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</si>
  <si>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</si>
  <si>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</si>
  <si>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</si>
  <si>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</si>
  <si>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</si>
  <si>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</si>
  <si>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</si>
  <si>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</si>
  <si>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</si>
  <si>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</si>
  <si>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</si>
  <si>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</si>
  <si>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</si>
  <si>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</si>
  <si>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</si>
  <si>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</si>
  <si>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</si>
  <si>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</si>
  <si>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</si>
  <si>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</si>
  <si>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</si>
  <si>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</si>
  <si>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</si>
  <si>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</si>
  <si>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</si>
  <si>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</si>
  <si>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</si>
  <si>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</si>
  <si>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</si>
  <si>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</si>
  <si>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</si>
  <si>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</si>
  <si>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</si>
  <si>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</si>
  <si>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</si>
  <si>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</si>
  <si>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</si>
  <si>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</si>
  <si>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</si>
  <si>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</si>
  <si>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</si>
  <si>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</si>
  <si>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</si>
  <si>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</si>
  <si>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</si>
  <si>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</si>
  <si>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</si>
  <si>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</si>
  <si>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</si>
  <si>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</si>
  <si>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</si>
  <si>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</si>
  <si>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</si>
  <si>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</si>
  <si>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</si>
  <si>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</si>
  <si>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</si>
  <si>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</si>
  <si>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</si>
  <si>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</si>
  <si>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</si>
  <si>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</si>
  <si>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</si>
  <si>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</si>
  <si>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</si>
  <si>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</si>
  <si>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</si>
  <si>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</si>
  <si>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</si>
  <si>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</si>
  <si>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</si>
  <si>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</si>
  <si>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</si>
  <si>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</si>
  <si>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</si>
  <si>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</si>
  <si>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</si>
  <si>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</si>
  <si>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</si>
  <si>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</si>
  <si>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</si>
  <si>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</si>
  <si>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</si>
  <si>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</si>
  <si>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</si>
  <si>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</si>
  <si>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</si>
  <si>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</si>
  <si>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</si>
  <si>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</si>
  <si>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</si>
  <si>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</si>
  <si>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</si>
  <si>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</si>
  <si>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</si>
  <si>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</si>
  <si>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</si>
  <si>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</si>
  <si>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</si>
  <si>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</si>
  <si>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</si>
  <si>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</si>
  <si>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</si>
  <si>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</si>
  <si>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</si>
  <si>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</si>
  <si>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</si>
  <si>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</si>
  <si>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</si>
  <si>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</si>
  <si>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</si>
  <si>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</si>
  <si>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</si>
  <si>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</si>
  <si>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</si>
  <si>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</si>
  <si>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</si>
  <si>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</si>
  <si>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</si>
  <si>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</si>
  <si>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</si>
  <si>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</si>
  <si>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</si>
  <si>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</si>
  <si>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</si>
  <si>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</si>
  <si>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</si>
  <si>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</si>
  <si>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</si>
  <si>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</si>
  <si>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</si>
  <si>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</si>
  <si>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</si>
  <si>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</si>
  <si>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</si>
  <si>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</si>
  <si>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</si>
  <si>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</si>
  <si>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</si>
  <si>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</si>
  <si>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</si>
  <si>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</si>
  <si>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</si>
  <si>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</si>
  <si>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</si>
  <si>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</si>
  <si>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</si>
  <si>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</si>
  <si>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</si>
  <si>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</si>
  <si>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</si>
  <si>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</si>
  <si>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</si>
  <si>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</si>
  <si>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</si>
  <si>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</si>
  <si>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</si>
  <si>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</si>
  <si>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</si>
  <si>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</si>
  <si>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</si>
  <si>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</si>
  <si>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</si>
  <si>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</si>
  <si>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</si>
  <si>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</si>
  <si>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</si>
  <si>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</si>
  <si>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</si>
  <si>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</si>
  <si>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</si>
  <si>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</si>
  <si>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</si>
  <si>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</si>
  <si>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</si>
  <si>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</si>
  <si>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</si>
  <si>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</si>
  <si>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</si>
  <si>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</si>
  <si>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</si>
  <si>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</si>
  <si>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</si>
  <si>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</si>
  <si>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</si>
  <si>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</si>
  <si>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</si>
  <si>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</si>
  <si>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</si>
  <si>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</si>
  <si>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</si>
  <si>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</si>
  <si>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</si>
  <si>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</si>
  <si>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</si>
  <si>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</si>
  <si>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</si>
  <si>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</si>
  <si>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</si>
  <si>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</si>
  <si>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</si>
  <si>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</si>
  <si>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</si>
  <si>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</si>
  <si>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</si>
  <si>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</si>
  <si>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</si>
  <si>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</si>
  <si>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</si>
  <si>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</si>
  <si>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</si>
  <si>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</si>
  <si>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</si>
  <si>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</si>
  <si>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</si>
  <si>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</si>
  <si>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</si>
  <si>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</si>
  <si>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</si>
  <si>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</si>
  <si>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</si>
  <si>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</si>
  <si>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</si>
  <si>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</si>
  <si>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</si>
  <si>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</si>
  <si>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</si>
  <si>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</si>
  <si>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</si>
  <si>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</si>
  <si>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</si>
  <si>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</si>
  <si>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</si>
  <si>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</si>
  <si>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</si>
  <si>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</si>
  <si>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</si>
  <si>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</si>
  <si>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</si>
  <si>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</si>
  <si>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</si>
  <si>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</si>
  <si>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</si>
  <si>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</si>
  <si>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</si>
  <si>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</si>
  <si>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</si>
  <si>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</si>
  <si>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</si>
  <si>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</si>
  <si>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</si>
  <si>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</si>
  <si>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</si>
  <si>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</si>
  <si>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</si>
  <si>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</si>
  <si>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</si>
  <si>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</si>
  <si>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</si>
  <si>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</si>
  <si>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</si>
  <si>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</si>
  <si>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</si>
  <si>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</si>
  <si>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</si>
  <si>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</si>
  <si>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</si>
  <si>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</si>
  <si>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</si>
  <si>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</si>
  <si>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</si>
  <si>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</si>
  <si>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</si>
  <si>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</si>
  <si>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</si>
  <si>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</si>
  <si>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</si>
  <si>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</si>
  <si>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</si>
  <si>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</si>
  <si>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</si>
  <si>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</si>
  <si>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</si>
  <si>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</si>
  <si>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</si>
  <si>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</si>
  <si>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</si>
  <si>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</si>
  <si>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</si>
  <si>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</si>
  <si>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</si>
  <si>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</si>
  <si>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</si>
  <si>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</si>
  <si>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</si>
  <si>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</si>
  <si>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</si>
  <si>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</si>
  <si>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</si>
  <si>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</si>
  <si>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</si>
  <si>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</si>
  <si>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</si>
  <si>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</si>
  <si>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</si>
  <si>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</si>
  <si>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</si>
  <si>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</si>
  <si>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</si>
  <si>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</si>
  <si>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</si>
  <si>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</si>
  <si>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</si>
  <si>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</si>
  <si>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</si>
  <si>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</si>
  <si>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</si>
  <si>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</si>
  <si>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</si>
  <si>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</si>
  <si>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</si>
  <si>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</si>
  <si>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</si>
  <si>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</si>
  <si>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</si>
  <si>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</si>
  <si>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</si>
  <si>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</si>
  <si>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</si>
  <si>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</si>
  <si>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</si>
  <si>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</si>
  <si>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</si>
  <si>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</si>
  <si>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</si>
  <si>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</si>
  <si>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</si>
  <si>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</si>
  <si>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</si>
  <si>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</si>
  <si>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</si>
  <si>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</si>
  <si>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</si>
  <si>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</si>
  <si>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</si>
  <si>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</si>
  <si>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</si>
  <si>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</si>
  <si>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</si>
  <si>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</si>
  <si>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</si>
  <si>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</si>
  <si>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</si>
  <si>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</si>
  <si>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</si>
  <si>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</si>
  <si>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</si>
  <si>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</si>
  <si>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</si>
  <si>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</si>
  <si>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</si>
  <si>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</si>
  <si>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</si>
  <si>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</si>
  <si>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</si>
  <si>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</si>
  <si>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</si>
  <si>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</si>
  <si>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</si>
  <si>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</si>
  <si>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</si>
  <si>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</si>
  <si>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</si>
  <si>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</si>
  <si>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</si>
  <si>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</si>
  <si>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</si>
  <si>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</si>
  <si>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</si>
  <si>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</si>
  <si>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</si>
  <si>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</si>
  <si>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</si>
  <si>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</si>
  <si>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</si>
  <si>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</si>
  <si>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</si>
  <si>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</si>
  <si>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</si>
  <si>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</si>
  <si>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</si>
  <si>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</si>
  <si>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</si>
  <si>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</si>
  <si>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</si>
  <si>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</si>
  <si>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</si>
  <si>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</si>
  <si>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</si>
  <si>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</si>
  <si>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</si>
  <si>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</si>
  <si>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</si>
  <si>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</si>
  <si>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</si>
  <si>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</si>
  <si>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</si>
  <si>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</si>
  <si>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</si>
  <si>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</si>
  <si>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</si>
  <si>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</si>
  <si>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</si>
  <si>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</si>
  <si>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</si>
  <si>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</si>
  <si>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</si>
  <si>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</si>
  <si>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</si>
  <si>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</si>
  <si>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</si>
  <si>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</si>
  <si>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</si>
  <si>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</si>
  <si>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</si>
  <si>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</si>
  <si>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</si>
  <si>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</si>
  <si>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</si>
  <si>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</si>
  <si>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</si>
  <si>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</si>
  <si>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</si>
  <si>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</si>
  <si>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</si>
  <si>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</si>
  <si>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</si>
  <si>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</si>
  <si>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</si>
  <si>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</si>
  <si>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</si>
  <si>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</si>
  <si>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</si>
  <si>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</si>
  <si>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</si>
  <si>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</si>
  <si>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</si>
  <si>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</si>
  <si>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</si>
  <si>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</si>
  <si>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</si>
  <si>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</si>
  <si>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</si>
  <si>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</si>
  <si>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</si>
  <si>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</si>
  <si>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</si>
  <si>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</si>
  <si>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</si>
  <si>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</si>
  <si>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</si>
  <si>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</si>
  <si>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</si>
  <si>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</si>
  <si>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</si>
  <si>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</si>
  <si>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</si>
  <si>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</si>
  <si>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</si>
  <si>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</si>
  <si>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</si>
  <si>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</si>
  <si>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</si>
  <si>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</si>
  <si>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</si>
  <si>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</si>
  <si>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</si>
  <si>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</si>
  <si>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</si>
  <si>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</si>
  <si>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</si>
  <si>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</si>
  <si>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</si>
  <si>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</si>
  <si>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</si>
  <si>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</si>
  <si>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</si>
  <si>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</si>
  <si>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</si>
  <si>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</si>
  <si>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</si>
  <si>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</si>
  <si>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</si>
  <si>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</si>
  <si>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</si>
  <si>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</si>
  <si>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</si>
  <si>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</si>
  <si>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</si>
  <si>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</si>
  <si>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</si>
  <si>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</si>
  <si>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</si>
  <si>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</si>
  <si>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</si>
  <si>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</si>
  <si>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</si>
  <si>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</si>
  <si>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</si>
  <si>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</si>
  <si>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</si>
  <si>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</si>
  <si>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</si>
  <si>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</si>
  <si>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</si>
  <si>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</si>
  <si>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</si>
  <si>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</si>
  <si>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</si>
  <si>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</si>
  <si>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</si>
  <si>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</si>
  <si>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</si>
  <si>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</si>
  <si>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</si>
  <si>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</si>
  <si>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</si>
  <si>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</si>
  <si>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</si>
  <si>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</si>
  <si>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</si>
  <si>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</si>
  <si>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</si>
  <si>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</si>
  <si>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</si>
  <si>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</si>
  <si>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</si>
  <si>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</si>
  <si>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</si>
  <si>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</si>
  <si>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</si>
  <si>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</si>
  <si>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</si>
  <si>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</si>
  <si>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</si>
  <si>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</si>
  <si>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</si>
  <si>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</si>
  <si>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</si>
  <si>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</si>
  <si>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</si>
  <si>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</si>
  <si>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</si>
  <si>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</si>
  <si>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</si>
  <si>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</si>
  <si>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</si>
  <si>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</si>
  <si>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</si>
  <si>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</si>
  <si>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</si>
  <si>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</si>
  <si>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</si>
  <si>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</si>
  <si>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</si>
  <si>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</si>
  <si>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</si>
  <si>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</si>
  <si>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</si>
  <si>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</si>
  <si>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</si>
  <si>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</si>
  <si>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</si>
  <si>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</si>
  <si>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</si>
  <si>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</si>
  <si>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</si>
  <si>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</si>
  <si>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</si>
  <si>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</si>
  <si>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</si>
  <si>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</si>
  <si>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</si>
  <si>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</si>
  <si>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</si>
  <si>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</si>
  <si>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</si>
  <si>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</si>
  <si>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</si>
  <si>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</si>
  <si>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</si>
  <si>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</si>
  <si>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</si>
  <si>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</si>
  <si>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</si>
  <si>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</si>
  <si>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</si>
  <si>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</si>
  <si>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</si>
  <si>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</si>
  <si>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</si>
  <si>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</si>
  <si>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</si>
  <si>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</si>
  <si>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</si>
  <si>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</si>
  <si>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</si>
  <si>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</si>
  <si>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</si>
  <si>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</si>
  <si>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</si>
  <si>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</si>
  <si>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</si>
  <si>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</si>
  <si>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</si>
  <si>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</si>
  <si>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</si>
  <si>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</si>
  <si>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</si>
  <si>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</si>
  <si>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</si>
  <si>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</si>
  <si>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</si>
  <si>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</si>
  <si>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</si>
  <si>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</si>
  <si>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</si>
  <si>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</si>
  <si>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</si>
  <si>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</si>
  <si>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</si>
  <si>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</si>
  <si>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</si>
  <si>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</si>
  <si>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</si>
  <si>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</si>
  <si>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</si>
  <si>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</si>
  <si>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</si>
  <si>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</si>
  <si>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</si>
  <si>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</si>
  <si>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</si>
  <si>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</si>
  <si>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</si>
  <si>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</si>
  <si>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</si>
  <si>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</si>
  <si>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</si>
  <si>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</si>
  <si>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</si>
  <si>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</si>
  <si>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</si>
  <si>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</si>
  <si>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</si>
  <si>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</si>
  <si>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</si>
  <si>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</si>
  <si>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</si>
  <si>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</si>
  <si>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</si>
  <si>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</si>
  <si>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</si>
  <si>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</si>
  <si>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</si>
  <si>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</si>
  <si>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</si>
  <si>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</si>
  <si>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</si>
  <si>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</si>
  <si>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</si>
  <si>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</si>
  <si>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</si>
  <si>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</si>
  <si>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</si>
  <si>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</si>
  <si>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</si>
  <si>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</si>
  <si>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</si>
  <si>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</si>
  <si>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</si>
  <si>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</si>
  <si>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</si>
  <si>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</si>
  <si>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</si>
  <si>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</si>
  <si>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</si>
  <si>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</si>
  <si>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</si>
  <si>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</si>
  <si>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</si>
  <si>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</si>
  <si>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</si>
  <si>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</si>
  <si>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</si>
  <si>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</si>
  <si>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</si>
  <si>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</si>
  <si>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</si>
  <si>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</si>
  <si>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</si>
  <si>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</si>
  <si>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</si>
  <si>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</si>
  <si>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</si>
  <si>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</si>
  <si>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</si>
  <si>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</si>
  <si>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</si>
  <si>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</si>
  <si>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</si>
  <si>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</si>
  <si>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</si>
  <si>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</si>
  <si>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</si>
  <si>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</si>
  <si>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</si>
  <si>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</si>
  <si>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</si>
  <si>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</si>
  <si>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</si>
  <si>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</si>
  <si>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</si>
  <si>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</si>
  <si>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</si>
  <si>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</si>
  <si>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</si>
  <si>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</si>
  <si>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</si>
  <si>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</si>
  <si>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</si>
  <si>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</si>
  <si>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</si>
  <si>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</si>
  <si>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</si>
  <si>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</si>
  <si>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</si>
  <si>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</si>
  <si>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</si>
  <si>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</si>
  <si>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</si>
  <si>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</si>
  <si>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</si>
  <si>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</si>
  <si>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</si>
  <si>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</si>
  <si>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</si>
  <si>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</si>
  <si>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</si>
  <si>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</si>
  <si>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</si>
  <si>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</si>
  <si>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</si>
  <si>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</si>
  <si>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</si>
  <si>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</si>
  <si>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</si>
  <si>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</si>
  <si>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</si>
  <si>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</si>
  <si>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</si>
  <si>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</si>
  <si>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</si>
  <si>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</si>
  <si>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</si>
  <si>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</si>
  <si>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</si>
  <si>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</si>
  <si>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</si>
  <si>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</si>
  <si>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</si>
  <si>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</si>
  <si>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</si>
  <si>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</si>
  <si>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</si>
  <si>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</si>
  <si>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</si>
  <si>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</si>
  <si>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</si>
  <si>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</si>
  <si>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</si>
  <si>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</si>
  <si>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</si>
  <si>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</si>
  <si>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</si>
  <si>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</si>
  <si>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</si>
  <si>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</si>
  <si>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</si>
  <si>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</si>
  <si>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</si>
  <si>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</si>
  <si>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</si>
  <si>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</si>
  <si>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</si>
  <si>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</si>
  <si>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</si>
  <si>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</si>
  <si>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</si>
  <si>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</si>
  <si>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</si>
  <si>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</si>
  <si>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</si>
  <si>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</si>
  <si>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</si>
  <si>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</si>
  <si>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</si>
  <si>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</si>
  <si>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</si>
  <si>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</si>
  <si>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</si>
  <si>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</si>
  <si>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</si>
  <si>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</si>
  <si>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</si>
  <si>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</si>
  <si>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</si>
  <si>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</si>
  <si>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</si>
  <si>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</si>
  <si>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</si>
  <si>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</si>
  <si>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</si>
  <si>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</si>
  <si>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</si>
  <si>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</si>
  <si>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</si>
  <si>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</si>
  <si>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</si>
  <si>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</si>
  <si>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</si>
  <si>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</si>
  <si>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</si>
  <si>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</si>
  <si>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</si>
  <si>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</si>
  <si>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</si>
  <si>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</si>
  <si>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</si>
  <si>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</si>
  <si>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</si>
  <si>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</si>
  <si>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</si>
  <si>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</si>
  <si>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</si>
  <si>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</si>
  <si>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</si>
  <si>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</si>
  <si>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</si>
  <si>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</si>
  <si>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</si>
  <si>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</si>
  <si>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</si>
  <si>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</si>
  <si>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</si>
  <si>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</si>
  <si>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</si>
  <si>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</si>
  <si>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</si>
  <si>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</si>
  <si>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</si>
  <si>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</si>
  <si>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</si>
  <si>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</si>
  <si>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</si>
  <si>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</si>
  <si>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</si>
  <si>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</si>
  <si>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</si>
  <si>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</si>
  <si>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</si>
  <si>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</si>
  <si>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</si>
  <si>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</si>
  <si>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</si>
  <si>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</si>
  <si>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</si>
  <si>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</si>
  <si>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</si>
  <si>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</si>
  <si>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</si>
  <si>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</si>
  <si>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</si>
  <si>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</si>
  <si>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</si>
  <si>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</si>
  <si>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</si>
  <si>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</si>
  <si>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</si>
  <si>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</si>
  <si>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</si>
  <si>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</si>
  <si>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</si>
  <si>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</si>
  <si>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</si>
  <si>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</si>
  <si>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</si>
  <si>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</si>
  <si>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</si>
  <si>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</si>
  <si>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</si>
  <si>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</si>
  <si>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</si>
  <si>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</si>
  <si>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</si>
  <si>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</si>
  <si>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</si>
  <si>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</si>
  <si>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</si>
  <si>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</si>
  <si>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</si>
  <si>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</si>
  <si>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</si>
  <si>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</si>
  <si>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</si>
  <si>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</si>
  <si>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</si>
  <si>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</si>
  <si>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</si>
  <si>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</si>
  <si>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</si>
  <si>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</si>
  <si>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</si>
  <si>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</si>
  <si>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</si>
  <si>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</si>
  <si>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</si>
  <si>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</si>
  <si>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</si>
  <si>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</si>
  <si>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</si>
  <si>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</si>
  <si>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</si>
  <si>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</si>
  <si>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</si>
  <si>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</si>
  <si>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</si>
  <si>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</si>
  <si>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</si>
  <si>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</si>
  <si>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</si>
  <si>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</si>
  <si>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</si>
  <si>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</si>
  <si>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</si>
  <si>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</si>
  <si>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</si>
  <si>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</si>
  <si>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</si>
  <si>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</si>
  <si>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</si>
  <si>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</si>
  <si>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</si>
  <si>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</si>
  <si>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</si>
  <si>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</si>
  <si>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</si>
  <si>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</si>
  <si>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</si>
  <si>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</si>
  <si>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</si>
  <si>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</si>
  <si>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</si>
  <si>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</si>
  <si>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</si>
  <si>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</si>
  <si>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</si>
  <si>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</si>
  <si>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</si>
  <si>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</si>
  <si>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</si>
  <si>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</si>
  <si>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</si>
  <si>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</si>
  <si>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</si>
  <si>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</si>
  <si>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</si>
  <si>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</si>
  <si>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</si>
  <si>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</si>
  <si>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</si>
  <si>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</si>
  <si>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</si>
  <si>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</si>
  <si>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</si>
  <si>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</si>
  <si>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</si>
  <si>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</si>
  <si>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</si>
  <si>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</si>
  <si>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</si>
  <si>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</si>
  <si>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</si>
  <si>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</si>
  <si>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</si>
  <si>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</si>
  <si>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</si>
  <si>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</si>
  <si>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</si>
  <si>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</si>
  <si>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</si>
  <si>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</si>
  <si>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</si>
  <si>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</si>
  <si>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</si>
  <si>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</si>
  <si>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</si>
  <si>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</si>
  <si>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</si>
  <si>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</si>
  <si>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</si>
  <si>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</si>
  <si>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</si>
  <si>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</si>
  <si>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</si>
  <si>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</si>
  <si>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</si>
  <si>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</si>
  <si>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</si>
  <si>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</si>
  <si>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</si>
  <si>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</si>
  <si>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</si>
  <si>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</si>
  <si>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</si>
  <si>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</si>
  <si>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</si>
  <si>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</si>
  <si>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</si>
  <si>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</si>
  <si>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</si>
  <si>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</si>
  <si>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</si>
  <si>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</si>
  <si>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</si>
  <si>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</si>
  <si>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</si>
  <si>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</si>
  <si>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</si>
  <si>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</si>
  <si>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</si>
  <si>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</si>
  <si>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</si>
  <si>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</si>
  <si>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</si>
  <si>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</si>
  <si>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</si>
  <si>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</si>
  <si>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</si>
  <si>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</si>
  <si>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</si>
  <si>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</si>
  <si>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</si>
  <si>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</si>
  <si>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</si>
  <si>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</si>
  <si>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</si>
  <si>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</si>
  <si>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</si>
  <si>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</si>
  <si>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</si>
  <si>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</si>
  <si>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</si>
  <si>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</si>
  <si>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</si>
  <si>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</si>
  <si>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</si>
  <si>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</si>
  <si>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</si>
  <si>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</si>
  <si>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</si>
  <si>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</si>
  <si>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</si>
  <si>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</si>
  <si>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</si>
  <si>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</si>
  <si>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</si>
  <si>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</si>
  <si>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</si>
  <si>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</si>
  <si>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</si>
  <si>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</si>
  <si>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</si>
  <si>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</si>
  <si>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</si>
  <si>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</si>
  <si>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</si>
  <si>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</si>
  <si>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</si>
  <si>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</si>
  <si>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</si>
  <si>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</si>
  <si>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</si>
  <si>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</si>
  <si>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</si>
  <si>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</si>
  <si>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</si>
  <si>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</si>
  <si>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</si>
  <si>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</si>
  <si>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</si>
  <si>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</si>
  <si>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</si>
  <si>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</si>
  <si>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</si>
  <si>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</si>
  <si>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</si>
  <si>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</si>
  <si>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</si>
  <si>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</si>
  <si>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</si>
  <si>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</si>
  <si>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</si>
  <si>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</si>
  <si>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</si>
  <si>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</si>
  <si>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</si>
  <si>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</si>
  <si>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</si>
  <si>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</si>
  <si>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</si>
  <si>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</si>
  <si>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</si>
  <si>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</si>
  <si>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</si>
  <si>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</si>
  <si>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</si>
  <si>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</si>
  <si>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</si>
  <si>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</si>
  <si>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</si>
  <si>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</si>
  <si>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</si>
  <si>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</si>
  <si>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</si>
  <si>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</si>
  <si>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</si>
  <si>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</si>
  <si>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</si>
  <si>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</si>
  <si>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</si>
  <si>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</si>
  <si>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</si>
  <si>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</si>
  <si>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</si>
  <si>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</si>
  <si>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</si>
  <si>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</si>
  <si>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</si>
  <si>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</si>
  <si>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</si>
  <si>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</si>
  <si>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</si>
  <si>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</si>
  <si>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</si>
  <si>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</si>
  <si>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</si>
  <si>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</si>
  <si>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</si>
  <si>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</si>
  <si>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</si>
  <si>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</si>
  <si>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</si>
  <si>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</si>
  <si>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</si>
  <si>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</si>
  <si>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</si>
  <si>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</si>
  <si>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</si>
  <si>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</si>
  <si>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</si>
  <si>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</si>
  <si>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</si>
  <si>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</si>
  <si>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</si>
  <si>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</si>
  <si>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</si>
  <si>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</si>
  <si>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</si>
  <si>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</si>
  <si>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</si>
  <si>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</si>
  <si>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</si>
  <si>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</si>
  <si>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</si>
  <si>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</si>
  <si>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</si>
  <si>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</si>
  <si>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</si>
  <si>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</si>
  <si>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</si>
  <si>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</si>
  <si>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</si>
  <si>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</si>
  <si>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</si>
  <si>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</si>
  <si>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</si>
  <si>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</si>
  <si>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</si>
  <si>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</si>
  <si>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</si>
  <si>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</si>
  <si>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</si>
  <si>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</si>
  <si>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</si>
  <si>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</si>
  <si>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</si>
  <si>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</si>
  <si>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</si>
  <si>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</si>
  <si>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</si>
  <si>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</si>
  <si>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</si>
  <si>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</si>
  <si>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</si>
  <si>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</si>
  <si>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</si>
  <si>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</si>
  <si>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</si>
  <si>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</si>
  <si>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</si>
  <si>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</si>
  <si>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</si>
  <si>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</si>
  <si>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</si>
  <si>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</si>
  <si>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</si>
  <si>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</si>
  <si>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</si>
  <si>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</si>
  <si>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</si>
  <si>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</si>
  <si>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</si>
  <si>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</si>
  <si>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</si>
  <si>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</si>
  <si>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</si>
  <si>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</si>
  <si>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</si>
  <si>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</si>
  <si>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</si>
  <si>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</si>
  <si>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</si>
  <si>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</si>
  <si>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</si>
  <si>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</si>
  <si>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</si>
  <si>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</si>
  <si>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</si>
  <si>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</si>
  <si>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</si>
  <si>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</si>
  <si>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</si>
  <si>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</si>
  <si>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</si>
  <si>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</si>
  <si>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</si>
  <si>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</si>
  <si>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</si>
  <si>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</si>
  <si>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</si>
  <si>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</si>
  <si>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</si>
  <si>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</si>
  <si>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</si>
  <si>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</si>
  <si>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</si>
  <si>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</si>
  <si>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</si>
  <si>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</si>
  <si>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</si>
  <si>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</si>
  <si>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</si>
  <si>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</si>
  <si>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</si>
  <si>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</si>
  <si>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</si>
  <si>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</si>
  <si>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</si>
  <si>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</si>
  <si>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</si>
  <si>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</si>
  <si>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</si>
  <si>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</si>
  <si>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</si>
  <si>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</si>
  <si>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</si>
  <si>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</si>
  <si>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</si>
  <si>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</si>
  <si>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</si>
  <si>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</si>
  <si>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</si>
  <si>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</si>
  <si>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</si>
  <si>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</si>
  <si>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</si>
  <si>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</si>
  <si>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</si>
  <si>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</si>
  <si>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</si>
  <si>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</si>
  <si>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</si>
  <si>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</si>
  <si>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</si>
  <si>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</si>
  <si>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</si>
  <si>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</si>
  <si>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</si>
  <si>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</si>
  <si>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</si>
  <si>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</si>
  <si>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</si>
  <si>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</si>
  <si>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</si>
  <si>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</si>
  <si>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</si>
  <si>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</si>
  <si>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</si>
  <si>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</si>
  <si>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</si>
  <si>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</si>
  <si>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</si>
  <si>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</si>
  <si>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</si>
  <si>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</si>
  <si>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</si>
  <si>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</si>
  <si>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</si>
  <si>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</si>
  <si>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</si>
  <si>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</si>
  <si>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</si>
  <si>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</si>
  <si>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</si>
  <si>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</si>
  <si>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</si>
  <si>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</si>
  <si>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</si>
  <si>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</si>
  <si>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</si>
  <si>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</si>
  <si>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</si>
  <si>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</si>
  <si>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</si>
  <si>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</si>
  <si>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</si>
  <si>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</si>
  <si>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</si>
  <si>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</si>
  <si>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</si>
  <si>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</si>
  <si>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</si>
  <si>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</si>
  <si>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</si>
  <si>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</si>
  <si>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</si>
  <si>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</si>
  <si>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</si>
  <si>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</si>
  <si>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</si>
  <si>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</si>
  <si>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</si>
  <si>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</si>
  <si>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</si>
  <si>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</si>
  <si>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</si>
  <si>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</si>
  <si>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</si>
  <si>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</si>
  <si>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</si>
  <si>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</si>
  <si>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</si>
  <si>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</si>
  <si>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</si>
  <si>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</si>
  <si>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</si>
  <si>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</si>
  <si>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</si>
  <si>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</si>
  <si>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</si>
  <si>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</si>
  <si>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</si>
  <si>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</si>
  <si>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</si>
  <si>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</si>
  <si>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</si>
  <si>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</si>
  <si>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</si>
  <si>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</si>
  <si>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</si>
  <si>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</si>
  <si>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</si>
  <si>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</si>
  <si>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</si>
  <si>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</si>
  <si>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</si>
  <si>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</si>
  <si>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</si>
  <si>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</si>
  <si>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</si>
  <si>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</si>
  <si>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</si>
  <si>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</si>
  <si>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</si>
  <si>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</si>
  <si>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</si>
  <si>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</si>
  <si>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</si>
  <si>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</si>
  <si>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</si>
  <si>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</si>
  <si>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</si>
  <si>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</si>
  <si>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</si>
  <si>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</si>
  <si>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</si>
  <si>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</si>
  <si>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</si>
  <si>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</si>
  <si>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</si>
  <si>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</si>
  <si>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</si>
  <si>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</si>
  <si>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</si>
  <si>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</si>
  <si>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</si>
  <si>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</si>
  <si>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</si>
  <si>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</si>
  <si>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</si>
  <si>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</si>
  <si>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</si>
  <si>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</si>
  <si>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</si>
  <si>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</si>
  <si>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</si>
  <si>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</si>
  <si>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</si>
  <si>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</si>
  <si>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</si>
  <si>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</si>
  <si>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</si>
  <si>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</si>
  <si>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</si>
  <si>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</si>
  <si>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</si>
  <si>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</si>
  <si>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</si>
  <si>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</si>
  <si>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</si>
  <si>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</si>
  <si>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</si>
  <si>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</si>
  <si>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</si>
  <si>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</si>
  <si>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</si>
  <si>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</si>
  <si>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</si>
  <si>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</si>
  <si>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</si>
  <si>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</si>
  <si>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</si>
  <si>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</si>
  <si>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</si>
  <si>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</si>
  <si>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</si>
  <si>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</si>
  <si>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</si>
  <si>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</si>
  <si>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</si>
  <si>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</si>
  <si>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</si>
  <si>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</si>
  <si>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</si>
  <si>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</si>
  <si>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</si>
  <si>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</si>
  <si>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</si>
  <si>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</si>
  <si>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</si>
  <si>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</si>
  <si>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</si>
  <si>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</si>
  <si>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</si>
  <si>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</si>
  <si>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</si>
  <si>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</si>
  <si>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</si>
  <si>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</si>
  <si>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</si>
  <si>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</si>
  <si>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</si>
  <si>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</si>
  <si>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</si>
  <si>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</si>
  <si>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</si>
  <si>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</si>
  <si>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</si>
  <si>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</si>
  <si>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</si>
  <si>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</si>
  <si>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</si>
  <si>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</si>
  <si>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</si>
  <si>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</si>
  <si>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</si>
  <si>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</si>
  <si>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</si>
  <si>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</si>
  <si>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</si>
  <si>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</si>
  <si>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</si>
  <si>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</si>
  <si>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</si>
  <si>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</si>
  <si>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</si>
  <si>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</si>
  <si>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</si>
  <si>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</si>
  <si>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</si>
  <si>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</si>
  <si>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</si>
  <si>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</si>
  <si>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</si>
  <si>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</si>
  <si>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</si>
  <si>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</si>
  <si>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</si>
  <si>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</si>
  <si>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</si>
  <si>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</si>
  <si>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</si>
  <si>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</si>
  <si>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</si>
  <si>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</si>
  <si>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</si>
  <si>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</si>
  <si>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</si>
  <si>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</si>
  <si>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</si>
  <si>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</si>
  <si>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</si>
  <si>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</si>
  <si>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</si>
  <si>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</si>
  <si>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</si>
  <si>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</si>
  <si>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</si>
  <si>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</si>
  <si>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</si>
  <si>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</si>
  <si>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</si>
  <si>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</si>
  <si>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</si>
  <si>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</si>
  <si>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</si>
  <si>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</si>
  <si>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</si>
  <si>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</si>
  <si>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</si>
  <si>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</si>
  <si>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</si>
  <si>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</si>
  <si>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</si>
  <si>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</si>
  <si>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</si>
  <si>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</si>
  <si>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</si>
  <si>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</si>
  <si>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</si>
  <si>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</si>
  <si>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</si>
  <si>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</si>
  <si>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</si>
  <si>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</si>
  <si>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</si>
  <si>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</si>
  <si>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</si>
  <si>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</si>
  <si>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</si>
  <si>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</si>
  <si>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</si>
  <si>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</si>
  <si>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</si>
  <si>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</si>
  <si>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</si>
  <si>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</si>
  <si>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</si>
  <si>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</si>
  <si>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</si>
  <si>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</si>
  <si>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</si>
  <si>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</si>
  <si>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</si>
  <si>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</si>
  <si>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</si>
  <si>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</si>
  <si>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</si>
  <si>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</si>
  <si>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</si>
  <si>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</si>
  <si>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</si>
  <si>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</si>
  <si>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</si>
  <si>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</si>
  <si>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</si>
  <si>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</si>
  <si>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</si>
  <si>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</si>
  <si>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</si>
  <si>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</si>
  <si>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</si>
  <si>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</si>
  <si>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</si>
  <si>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</si>
  <si>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</si>
  <si>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</si>
  <si>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</si>
  <si>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</si>
  <si>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</si>
  <si>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</si>
  <si>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</si>
  <si>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</si>
  <si>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</si>
  <si>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</si>
  <si>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</si>
  <si>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</si>
  <si>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</si>
  <si>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</si>
  <si>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</si>
  <si>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</si>
  <si>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</si>
  <si>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</si>
  <si>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</si>
  <si>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</si>
  <si>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</si>
  <si>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</si>
  <si>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</si>
  <si>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</si>
  <si>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</si>
  <si>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</si>
  <si>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</si>
  <si>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</si>
  <si>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</si>
  <si>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</si>
  <si>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</si>
  <si>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</si>
  <si>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</si>
  <si>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</si>
  <si>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</si>
  <si>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</si>
  <si>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</si>
  <si>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</si>
  <si>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</si>
  <si>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</si>
  <si>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</si>
  <si>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</si>
  <si>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</si>
  <si>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</si>
  <si>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</si>
  <si>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</si>
  <si>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</si>
  <si>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</si>
  <si>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</si>
  <si>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</si>
  <si>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</si>
  <si>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</si>
  <si>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</si>
  <si>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</si>
  <si>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</si>
  <si>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</si>
  <si>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</si>
  <si>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</si>
  <si>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</si>
  <si>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</si>
  <si>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</si>
  <si>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</si>
  <si>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</si>
  <si>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</si>
  <si>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</si>
  <si>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</si>
  <si>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</si>
  <si>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</si>
  <si>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</si>
  <si>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</si>
  <si>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</si>
  <si>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</si>
  <si>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</si>
  <si>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</si>
  <si>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</si>
  <si>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</si>
  <si>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</si>
  <si>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</si>
  <si>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</si>
  <si>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</si>
  <si>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</si>
  <si>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</si>
  <si>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</si>
  <si>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</si>
  <si>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</si>
  <si>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</si>
  <si>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</si>
  <si>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</si>
  <si>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</si>
  <si>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</si>
  <si>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</si>
  <si>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</si>
  <si>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</si>
  <si>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</si>
  <si>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</si>
  <si>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</si>
  <si>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</si>
  <si>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</si>
  <si>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</si>
  <si>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</si>
  <si>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</si>
  <si>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</si>
  <si>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</si>
  <si>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</si>
  <si>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</si>
  <si>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</si>
  <si>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</si>
  <si>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</si>
  <si>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</si>
  <si>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</si>
  <si>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</si>
  <si>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</si>
  <si>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</si>
  <si>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</si>
  <si>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</si>
  <si>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</si>
  <si>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</si>
  <si>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</si>
  <si>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</si>
  <si>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</si>
  <si>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</si>
  <si>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</si>
  <si>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</si>
  <si>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</si>
  <si>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</si>
  <si>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</si>
  <si>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</si>
  <si>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</si>
  <si>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</si>
  <si>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</si>
  <si>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</si>
  <si>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</si>
  <si>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</si>
  <si>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</si>
  <si>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</si>
  <si>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</si>
  <si>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</si>
  <si>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</si>
  <si>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</si>
  <si>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</si>
  <si>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</si>
  <si>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</si>
  <si>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</si>
  <si>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</si>
  <si>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</si>
  <si>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</si>
  <si>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</si>
  <si>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</si>
  <si>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</si>
  <si>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</si>
  <si>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</si>
  <si>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</si>
  <si>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</si>
  <si>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</si>
  <si>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</si>
  <si>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</si>
  <si>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</si>
  <si>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</si>
  <si>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</si>
  <si>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</si>
  <si>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</si>
  <si>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</si>
  <si>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</si>
  <si>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</si>
  <si>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</si>
  <si>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</si>
  <si>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</si>
  <si>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</si>
  <si>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</si>
  <si>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</si>
  <si>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</si>
  <si>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</si>
  <si>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</si>
  <si>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</si>
  <si>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</si>
  <si>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</si>
  <si>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</si>
  <si>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</si>
  <si>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</si>
  <si>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</si>
  <si>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</si>
  <si>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</si>
  <si>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</si>
  <si>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</si>
  <si>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</si>
  <si>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</si>
  <si>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</si>
  <si>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</si>
  <si>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</si>
  <si>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</si>
  <si>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</si>
  <si>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</si>
  <si>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</si>
  <si>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</si>
  <si>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</si>
  <si>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</si>
  <si>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</si>
  <si>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</si>
  <si>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</si>
  <si>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</si>
  <si>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</si>
  <si>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</si>
  <si>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</si>
  <si>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</si>
  <si>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</si>
  <si>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</si>
  <si>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</si>
  <si>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</si>
  <si>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</si>
  <si>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</si>
  <si>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</si>
  <si>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</si>
  <si>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</si>
  <si>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</si>
  <si>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</si>
  <si>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</si>
  <si>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</si>
  <si>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</si>
  <si>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</si>
  <si>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</si>
  <si>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</si>
  <si>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</si>
  <si>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</si>
  <si>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</si>
  <si>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</si>
  <si>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</si>
  <si>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</si>
  <si>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</si>
  <si>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</si>
  <si>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</si>
  <si>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</si>
  <si>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</si>
  <si>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</si>
  <si>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</si>
  <si>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</si>
  <si>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</si>
  <si>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</si>
  <si>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</si>
  <si>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</si>
  <si>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</si>
  <si>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</si>
  <si>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</si>
  <si>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</si>
  <si>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</si>
  <si>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</si>
  <si>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</si>
  <si>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</si>
  <si>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</si>
  <si>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</si>
  <si>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</si>
  <si>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</si>
  <si>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</si>
  <si>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</si>
  <si>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</si>
  <si>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</si>
  <si>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</si>
  <si>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</si>
  <si>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</si>
  <si>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</si>
  <si>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</si>
  <si>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</si>
  <si>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</si>
  <si>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</si>
  <si>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</si>
  <si>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</si>
  <si>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</si>
  <si>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</si>
  <si>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</si>
  <si>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</si>
  <si>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</si>
  <si>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</si>
  <si>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</si>
  <si>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</si>
  <si>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</si>
  <si>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</si>
  <si>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</si>
  <si>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</si>
  <si>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</si>
  <si>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</si>
  <si>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</si>
  <si>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</si>
  <si>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</si>
  <si>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</si>
  <si>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</si>
  <si>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</si>
  <si>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</si>
  <si>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</si>
  <si>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</si>
  <si>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</si>
  <si>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</si>
  <si>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</si>
  <si>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</si>
  <si>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</si>
  <si>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</si>
  <si>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</si>
  <si>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</si>
  <si>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</si>
  <si>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</si>
  <si>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</si>
  <si>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</si>
  <si>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</si>
  <si>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</si>
  <si>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</si>
  <si>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</si>
  <si>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</si>
  <si>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</si>
  <si>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</si>
  <si>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</si>
  <si>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</si>
  <si>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</si>
  <si>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</si>
  <si>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</si>
  <si>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</si>
  <si>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</si>
  <si>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</si>
  <si>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</si>
  <si>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</si>
  <si>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</si>
  <si>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</si>
  <si>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</si>
  <si>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</si>
  <si>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</si>
  <si>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</si>
  <si>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</si>
  <si>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</si>
  <si>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</si>
  <si>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</si>
  <si>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</si>
  <si>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</si>
  <si>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</si>
  <si>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</si>
  <si>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</si>
  <si>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</si>
  <si>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</si>
  <si>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</si>
  <si>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</si>
  <si>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</si>
  <si>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</si>
  <si>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</si>
  <si>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</si>
  <si>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</si>
  <si>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</si>
  <si>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</si>
  <si>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</si>
  <si>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</si>
  <si>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</si>
  <si>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</si>
  <si>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</si>
  <si>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</si>
  <si>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</si>
  <si>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</si>
  <si>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</si>
  <si>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</si>
  <si>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</si>
  <si>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</si>
  <si>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</si>
  <si>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</si>
  <si>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</si>
  <si>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</si>
  <si>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</si>
  <si>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</si>
  <si>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</si>
  <si>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</si>
  <si>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</si>
  <si>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</si>
  <si>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</si>
  <si>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</si>
  <si>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</si>
  <si>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</si>
  <si>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</si>
  <si>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</si>
  <si>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</si>
  <si>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</si>
  <si>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</si>
  <si>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</si>
  <si>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</si>
  <si>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</si>
  <si>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</si>
  <si>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</si>
  <si>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</si>
  <si>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</si>
  <si>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</si>
  <si>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</si>
  <si>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</si>
  <si>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</si>
  <si>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</si>
  <si>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</si>
  <si>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</si>
  <si>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</si>
  <si>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</si>
  <si>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</si>
  <si>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</si>
  <si>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</si>
  <si>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</si>
  <si>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</si>
  <si>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</si>
  <si>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</si>
  <si>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</si>
  <si>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</si>
  <si>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</si>
  <si>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</si>
  <si>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</si>
  <si>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</si>
  <si>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</si>
  <si>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</si>
  <si>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</si>
  <si>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</si>
  <si>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</si>
  <si>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</si>
  <si>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</si>
  <si>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</si>
  <si>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</si>
  <si>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</si>
  <si>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</si>
  <si>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</si>
  <si>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</si>
  <si>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</si>
  <si>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</si>
  <si>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</si>
  <si>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</si>
  <si>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</si>
  <si>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</si>
  <si>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</si>
  <si>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</si>
  <si>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</si>
  <si>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</si>
  <si>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</si>
  <si>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</si>
  <si>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</si>
  <si>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</si>
  <si>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</si>
  <si>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</si>
  <si>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</si>
  <si>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</si>
  <si>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</si>
  <si>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</si>
  <si>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</si>
  <si>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</si>
  <si>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</si>
  <si>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</si>
  <si>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</si>
  <si>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</si>
  <si>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</si>
  <si>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</si>
  <si>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</si>
  <si>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</si>
  <si>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</si>
  <si>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</si>
  <si>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</si>
  <si>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</si>
  <si>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</si>
  <si>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</si>
  <si>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</si>
  <si>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</si>
  <si>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</si>
  <si>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</si>
  <si>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</si>
  <si>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</si>
  <si>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</si>
  <si>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</si>
  <si>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</si>
  <si>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</si>
  <si>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</si>
  <si>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</si>
  <si>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</si>
  <si>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</si>
  <si>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</si>
  <si>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</si>
  <si>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</si>
  <si>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</si>
  <si>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</si>
  <si>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</si>
  <si>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</si>
  <si>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</si>
  <si>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</si>
  <si>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</si>
  <si>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</si>
  <si>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</si>
  <si>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</si>
  <si>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</si>
  <si>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</si>
  <si>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</si>
  <si>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</si>
  <si>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</si>
  <si>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</si>
  <si>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</si>
  <si>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</si>
  <si>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</si>
  <si>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</si>
  <si>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</si>
  <si>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</si>
  <si>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</si>
  <si>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</si>
  <si>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</si>
  <si>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</si>
  <si>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</si>
  <si>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</si>
  <si>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</si>
  <si>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</si>
  <si>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</si>
  <si>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</si>
  <si>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</si>
  <si>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</si>
  <si>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</si>
  <si>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</si>
  <si>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</si>
  <si>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</si>
  <si>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</si>
  <si>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</si>
  <si>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</si>
  <si>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</si>
  <si>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</si>
  <si>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</si>
  <si>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</si>
  <si>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</si>
  <si>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</si>
  <si>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</si>
  <si>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</si>
  <si>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</si>
  <si>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</si>
  <si>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</si>
  <si>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</si>
  <si>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</si>
  <si>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</si>
  <si>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</si>
  <si>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</si>
  <si>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</si>
  <si>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</si>
  <si>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</si>
  <si>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</si>
  <si>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</si>
  <si>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</si>
  <si>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</si>
  <si>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</si>
  <si>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</si>
  <si>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</si>
  <si>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</si>
  <si>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</si>
  <si>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</si>
  <si>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</si>
  <si>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</si>
  <si>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</si>
  <si>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</si>
  <si>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</si>
  <si>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</si>
  <si>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</si>
  <si>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</si>
  <si>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</si>
  <si>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</si>
  <si>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</si>
  <si>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</si>
  <si>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</si>
  <si>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</si>
  <si>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</si>
  <si>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</si>
  <si>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</si>
  <si>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</si>
  <si>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</si>
  <si>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</si>
  <si>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</si>
  <si>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</si>
  <si>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</si>
  <si>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</si>
  <si>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</si>
  <si>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</si>
  <si>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</si>
  <si>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</si>
  <si>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</si>
  <si>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</si>
  <si>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</si>
  <si>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</si>
  <si>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</si>
  <si>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</si>
  <si>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</si>
  <si>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</si>
  <si>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</si>
  <si>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</si>
  <si>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</si>
  <si>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</si>
  <si>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</si>
  <si>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</si>
  <si>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</si>
  <si>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</si>
  <si>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</si>
  <si>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</si>
  <si>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</si>
  <si>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</si>
  <si>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</si>
  <si>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</si>
  <si>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</si>
  <si>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</si>
  <si>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</si>
  <si>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</si>
  <si>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</si>
  <si>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</si>
  <si>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</si>
  <si>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</si>
  <si>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</si>
  <si>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</si>
  <si>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</si>
  <si>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</si>
  <si>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</si>
  <si>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</si>
  <si>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</si>
  <si>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</si>
  <si>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</si>
  <si>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</si>
  <si>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</si>
  <si>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</si>
  <si>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</si>
  <si>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</si>
  <si>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</si>
  <si>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</si>
  <si>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</si>
  <si>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</si>
  <si>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</si>
  <si>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</si>
  <si>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</si>
  <si>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</si>
  <si>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</si>
  <si>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</si>
  <si>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</si>
  <si>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</si>
  <si>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</si>
  <si>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</si>
  <si>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</si>
  <si>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</si>
  <si>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</si>
  <si>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</si>
  <si>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</si>
  <si>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</si>
  <si>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</si>
  <si>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</si>
  <si>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</si>
  <si>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</si>
  <si>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</si>
  <si>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</si>
  <si>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</si>
  <si>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</si>
  <si>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</si>
  <si>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</si>
  <si>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</si>
  <si>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</si>
  <si>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</si>
  <si>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</si>
  <si>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</si>
  <si>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</si>
  <si>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</si>
  <si>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</si>
  <si>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</si>
  <si>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</si>
  <si>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</si>
  <si>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</si>
  <si>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</si>
  <si>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</si>
  <si>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</si>
  <si>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</si>
  <si>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</si>
  <si>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</si>
  <si>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</si>
  <si>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</si>
  <si>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</si>
  <si>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</si>
  <si>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</si>
  <si>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</si>
  <si>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</si>
  <si>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</si>
  <si>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</si>
  <si>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</si>
  <si>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</si>
  <si>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</si>
  <si>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</si>
  <si>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</si>
  <si>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</si>
  <si>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</si>
  <si>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</si>
  <si>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</si>
  <si>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</si>
  <si>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</si>
  <si>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</si>
  <si>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</si>
  <si>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</si>
  <si>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</si>
  <si>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</si>
  <si>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</si>
  <si>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</si>
  <si>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</si>
  <si>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</si>
  <si>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</si>
  <si>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</si>
  <si>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</si>
  <si>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</si>
  <si>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</si>
  <si>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</si>
  <si>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</si>
  <si>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</si>
  <si>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</si>
  <si>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</si>
  <si>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</si>
  <si>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</si>
  <si>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</si>
  <si>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</si>
  <si>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</si>
  <si>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</si>
  <si>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</si>
  <si>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</si>
  <si>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</si>
  <si>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</si>
  <si>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</si>
  <si>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</si>
  <si>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</si>
  <si>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</si>
  <si>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</si>
  <si>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</si>
  <si>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</si>
  <si>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</si>
  <si>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</si>
  <si>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</si>
  <si>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</si>
  <si>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</si>
  <si>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</si>
  <si>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</si>
  <si>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</si>
  <si>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</si>
  <si>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</si>
  <si>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</si>
  <si>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</si>
  <si>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</si>
  <si>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</si>
  <si>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</si>
  <si>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</si>
  <si>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</si>
  <si>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</si>
  <si>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</si>
  <si>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</si>
  <si>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</si>
  <si>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</si>
  <si>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</si>
  <si>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</si>
  <si>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</si>
  <si>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</si>
  <si>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</si>
  <si>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</si>
  <si>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</si>
  <si>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</si>
  <si>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</si>
  <si>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</si>
  <si>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</si>
  <si>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</si>
  <si>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</si>
  <si>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</si>
  <si>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</si>
  <si>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</si>
  <si>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</si>
  <si>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</si>
  <si>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</si>
  <si>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</si>
  <si>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</si>
  <si>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</si>
  <si>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</si>
  <si>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</si>
  <si>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</si>
  <si>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</si>
  <si>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</si>
  <si>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</si>
  <si>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</si>
  <si>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</si>
  <si>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</si>
  <si>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</si>
  <si>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</si>
  <si>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</si>
  <si>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</si>
  <si>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</si>
  <si>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</si>
  <si>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</si>
  <si>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</si>
  <si>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</si>
  <si>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</si>
  <si>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</si>
  <si>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</si>
  <si>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</si>
  <si>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</si>
  <si>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</si>
  <si>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</si>
  <si>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</si>
  <si>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</si>
  <si>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</si>
  <si>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</si>
  <si>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</si>
  <si>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</si>
  <si>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</si>
  <si>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</si>
  <si>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</si>
  <si>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</si>
  <si>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</si>
  <si>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</si>
  <si>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</si>
  <si>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</si>
  <si>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</si>
  <si>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</si>
  <si>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</si>
  <si>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</si>
  <si>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</si>
  <si>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</si>
  <si>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</si>
  <si>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</si>
  <si>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</si>
  <si>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</si>
  <si>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</si>
  <si>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</si>
  <si>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</si>
  <si>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</si>
  <si>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</si>
  <si>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</si>
  <si>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</si>
  <si>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</si>
  <si>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</si>
  <si>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</si>
  <si>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</si>
  <si>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</si>
  <si>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</si>
  <si>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</si>
  <si>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</si>
  <si>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</si>
  <si>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</si>
  <si>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</si>
  <si>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</si>
  <si>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</si>
  <si>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</si>
  <si>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</si>
  <si>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</si>
  <si>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</si>
  <si>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</si>
  <si>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</si>
  <si>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</si>
  <si>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</si>
  <si>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</si>
  <si>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</si>
  <si>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</si>
  <si>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</si>
  <si>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</si>
  <si>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</si>
  <si>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</si>
  <si>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</si>
  <si>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</si>
  <si>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</si>
  <si>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</si>
  <si>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</si>
  <si>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</si>
  <si>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</si>
  <si>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</si>
  <si>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</si>
  <si>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</si>
  <si>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</si>
  <si>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</si>
  <si>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</si>
  <si>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</si>
  <si>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</si>
  <si>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</si>
  <si>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</si>
  <si>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</si>
  <si>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</si>
  <si>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</si>
  <si>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</si>
  <si>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</si>
  <si>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</si>
  <si>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</si>
  <si>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</si>
  <si>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</si>
  <si>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</si>
  <si>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</si>
  <si>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</si>
  <si>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</si>
  <si>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</si>
  <si>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</si>
  <si>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</si>
  <si>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</si>
  <si>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</si>
  <si>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</si>
  <si>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</si>
  <si>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</si>
  <si>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</si>
  <si>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</si>
  <si>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</si>
  <si>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</si>
  <si>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</si>
  <si>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</si>
  <si>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</si>
  <si>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</si>
  <si>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</si>
  <si>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</si>
  <si>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</si>
  <si>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</si>
  <si>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</si>
  <si>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</si>
  <si>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</si>
  <si>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</si>
  <si>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</si>
  <si>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</si>
  <si>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</si>
  <si>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</si>
  <si>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</si>
  <si>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</si>
  <si>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</si>
  <si>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</si>
  <si>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</si>
  <si>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</si>
  <si>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</si>
  <si>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</si>
  <si>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</si>
  <si>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</si>
  <si>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</si>
  <si>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</si>
  <si>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</si>
  <si>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</si>
  <si>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</si>
  <si>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</si>
  <si>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</si>
  <si>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</si>
  <si>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</si>
  <si>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</si>
  <si>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</si>
  <si>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</si>
  <si>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</si>
  <si>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</si>
  <si>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</si>
  <si>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</si>
  <si>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</si>
  <si>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</si>
  <si>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</si>
  <si>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</si>
  <si>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</si>
  <si>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</si>
  <si>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</si>
  <si>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</si>
  <si>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</si>
  <si>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</si>
  <si>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</si>
  <si>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</si>
  <si>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</si>
  <si>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</si>
  <si>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</si>
  <si>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</si>
  <si>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</si>
  <si>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</si>
  <si>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</si>
  <si>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</si>
  <si>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</si>
  <si>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</si>
  <si>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</si>
  <si>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</si>
  <si>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</si>
  <si>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</si>
  <si>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</si>
  <si>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</si>
  <si>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</si>
  <si>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</si>
  <si>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</si>
  <si>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</si>
  <si>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</si>
  <si>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</si>
  <si>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</si>
  <si>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</si>
  <si>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</si>
  <si>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</si>
  <si>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</si>
  <si>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</si>
  <si>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</si>
  <si>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</si>
  <si>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</si>
  <si>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</si>
  <si>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</si>
  <si>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</si>
  <si>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</si>
  <si>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</si>
  <si>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</si>
  <si>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</si>
  <si>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</si>
  <si>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</si>
  <si>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</si>
  <si>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</si>
  <si>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</si>
  <si>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</si>
  <si>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</si>
  <si>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</si>
  <si>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</si>
  <si>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</si>
  <si>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</si>
  <si>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</si>
  <si>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</si>
  <si>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</si>
  <si>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</si>
  <si>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</si>
  <si>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</si>
  <si>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</si>
  <si>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</si>
  <si>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</si>
  <si>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</si>
  <si>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</si>
  <si>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</si>
  <si>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</si>
  <si>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</si>
  <si>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</si>
  <si>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</si>
  <si>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</si>
  <si>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</si>
  <si>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</si>
  <si>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</si>
  <si>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</si>
  <si>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</si>
  <si>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</si>
  <si>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</si>
  <si>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</si>
  <si>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</si>
  <si>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</si>
  <si>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</si>
  <si>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</si>
  <si>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</si>
  <si>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</si>
  <si>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</si>
  <si>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</si>
  <si>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</si>
  <si>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</si>
  <si>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</si>
  <si>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</si>
  <si>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</si>
  <si>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</si>
  <si>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</si>
  <si>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</si>
  <si>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</si>
  <si>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</si>
  <si>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</si>
  <si>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</si>
  <si>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</si>
  <si>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</si>
  <si>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</si>
  <si>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</si>
  <si>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</si>
  <si>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</si>
  <si>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</si>
  <si>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</si>
  <si>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</si>
  <si>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</si>
  <si>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</si>
  <si>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</si>
  <si>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</si>
  <si>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</si>
  <si>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</si>
  <si>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</si>
  <si>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</si>
  <si>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</si>
  <si>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</si>
  <si>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</si>
  <si>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</si>
  <si>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</si>
  <si>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</si>
  <si>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</si>
  <si>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</si>
  <si>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</si>
  <si>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</si>
  <si>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</si>
  <si>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</si>
  <si>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</si>
  <si>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</si>
  <si>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</si>
  <si>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</si>
  <si>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</si>
  <si>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</si>
  <si>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</si>
  <si>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</si>
  <si>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</si>
  <si>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</si>
  <si>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</si>
  <si>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</si>
  <si>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</si>
  <si>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</si>
  <si>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</si>
  <si>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</si>
  <si>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</si>
  <si>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</si>
  <si>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</si>
  <si>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</si>
  <si>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</si>
  <si>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</si>
  <si>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</si>
  <si>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</si>
  <si>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</si>
  <si>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</si>
  <si>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</si>
  <si>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</si>
  <si>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</si>
  <si>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</si>
  <si>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</si>
  <si>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</si>
  <si>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</si>
  <si>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</si>
  <si>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</si>
  <si>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</si>
  <si>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</si>
  <si>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</si>
  <si>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</si>
  <si>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</si>
  <si>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</si>
  <si>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</si>
  <si>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</si>
  <si>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</si>
  <si>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</si>
  <si>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</si>
  <si>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</si>
  <si>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</si>
  <si>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</si>
  <si>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</si>
  <si>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</si>
  <si>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</si>
  <si>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</si>
  <si>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</si>
  <si>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</si>
  <si>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</si>
  <si>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</si>
  <si>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</si>
  <si>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</si>
  <si>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</si>
  <si>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</si>
  <si>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</si>
  <si>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</si>
  <si>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</si>
  <si>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</si>
  <si>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</si>
  <si>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</si>
  <si>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</si>
  <si>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</si>
  <si>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</si>
  <si>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</si>
  <si>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</si>
  <si>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</si>
  <si>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</si>
  <si>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</si>
  <si>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</si>
  <si>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</si>
  <si>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</si>
  <si>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</si>
  <si>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</si>
  <si>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</si>
  <si>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</si>
  <si>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</si>
  <si>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</si>
  <si>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</si>
  <si>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</si>
  <si>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</si>
  <si>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</si>
  <si>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</si>
  <si>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</si>
  <si>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</si>
  <si>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</si>
  <si>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</si>
  <si>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</si>
  <si>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</si>
  <si>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</si>
  <si>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</si>
  <si>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</si>
  <si>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</si>
  <si>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</si>
  <si>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</si>
  <si>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</si>
  <si>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</si>
  <si>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</si>
  <si>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</si>
  <si>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</si>
  <si>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</si>
  <si>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</si>
  <si>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</si>
  <si>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</si>
  <si>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</si>
  <si>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</si>
  <si>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</si>
  <si>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</si>
  <si>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</si>
  <si>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</si>
  <si>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</si>
  <si>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</si>
  <si>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</si>
  <si>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</si>
  <si>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</si>
  <si>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</si>
  <si>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</si>
  <si>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</si>
  <si>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</si>
  <si>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</si>
  <si>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</si>
  <si>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</si>
  <si>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</si>
  <si>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</si>
  <si>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</si>
  <si>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</si>
  <si>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</si>
  <si>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</si>
  <si>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</si>
  <si>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</si>
  <si>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</si>
  <si>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</si>
  <si>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</si>
  <si>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</si>
  <si>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</si>
  <si>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</si>
  <si>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</si>
  <si>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</si>
  <si>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</si>
  <si>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</si>
  <si>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</si>
  <si>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</si>
  <si>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</si>
  <si>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</si>
  <si>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</si>
  <si>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</si>
  <si>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</si>
  <si>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</si>
  <si>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</si>
  <si>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</si>
  <si>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</si>
  <si>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</si>
  <si>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</si>
  <si>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</si>
  <si>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</si>
  <si>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</si>
  <si>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</si>
  <si>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</si>
  <si>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</si>
  <si>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</si>
  <si>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</si>
  <si>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</si>
  <si>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</si>
  <si>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</si>
  <si>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</si>
  <si>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</si>
  <si>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</si>
  <si>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</si>
  <si>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</si>
  <si>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</si>
  <si>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</si>
  <si>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</si>
  <si>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</si>
  <si>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</si>
  <si>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</si>
  <si>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</si>
  <si>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</si>
  <si>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</si>
  <si>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</si>
  <si>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</si>
  <si>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</si>
  <si>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</si>
  <si>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</si>
  <si>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</si>
  <si>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</si>
  <si>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</si>
  <si>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</si>
  <si>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</si>
  <si>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</si>
  <si>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</si>
  <si>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</si>
  <si>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</si>
  <si>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</si>
  <si>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</si>
  <si>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</si>
  <si>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</si>
  <si>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</si>
  <si>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</si>
  <si>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</si>
  <si>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</si>
  <si>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</si>
  <si>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</si>
  <si>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</si>
  <si>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</si>
  <si>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</si>
  <si>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</si>
  <si>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</si>
  <si>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</si>
  <si>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</si>
  <si>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</si>
  <si>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</si>
  <si>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</si>
  <si>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</si>
  <si>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</si>
  <si>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</si>
  <si>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</si>
  <si>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</si>
  <si>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</si>
  <si>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</si>
  <si>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</si>
  <si>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</si>
  <si>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</si>
  <si>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</si>
  <si>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</si>
  <si>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</si>
  <si>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</si>
  <si>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</si>
  <si>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</si>
  <si>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</si>
  <si>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</si>
  <si>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</si>
  <si>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</si>
  <si>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</si>
  <si>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</si>
  <si>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</si>
  <si>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</si>
  <si>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</si>
  <si>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</si>
  <si>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</si>
  <si>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</si>
  <si>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</si>
  <si>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</si>
  <si>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</si>
  <si>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</si>
  <si>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</si>
  <si>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</si>
  <si>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</si>
  <si>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</si>
  <si>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</si>
  <si>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</si>
  <si>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</si>
  <si>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</si>
  <si>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</si>
  <si>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</si>
  <si>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</si>
  <si>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</si>
  <si>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</si>
  <si>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</si>
  <si>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</si>
  <si>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</si>
  <si>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</si>
  <si>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</si>
  <si>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</si>
  <si>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</si>
  <si>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</si>
  <si>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</si>
  <si>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</si>
  <si>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</si>
  <si>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</si>
  <si>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</si>
  <si>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</si>
  <si>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</si>
  <si>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</si>
  <si>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</si>
  <si>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</si>
  <si>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</si>
  <si>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</si>
  <si>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</si>
  <si>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</si>
  <si>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</si>
  <si>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</si>
  <si>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</si>
  <si>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</si>
  <si>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</si>
  <si>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</si>
  <si>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</si>
  <si>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</si>
  <si>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</si>
  <si>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</si>
  <si>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</si>
  <si>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</si>
  <si>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</si>
  <si>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</si>
  <si>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</si>
  <si>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</si>
  <si>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</si>
  <si>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</si>
  <si>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</si>
  <si>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</si>
  <si>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</si>
  <si>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</si>
  <si>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</si>
  <si>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</si>
  <si>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</si>
  <si>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</si>
  <si>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</si>
  <si>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</si>
  <si>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</si>
  <si>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</si>
  <si>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</si>
  <si>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</si>
  <si>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</si>
  <si>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</si>
  <si>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</si>
  <si>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</si>
  <si>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</si>
  <si>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</si>
  <si>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</si>
  <si>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</si>
  <si>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</si>
  <si>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</si>
  <si>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</si>
  <si>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</si>
  <si>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</si>
  <si>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</si>
  <si>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</si>
  <si>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</si>
  <si>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</si>
  <si>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</si>
  <si>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</si>
  <si>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</si>
  <si>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</si>
  <si>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</si>
  <si>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</si>
  <si>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</si>
  <si>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</si>
  <si>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</si>
  <si>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</si>
  <si>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</si>
  <si>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</si>
  <si>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</si>
  <si>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</si>
  <si>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</si>
  <si>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</si>
  <si>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</si>
  <si>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</si>
  <si>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</si>
  <si>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</si>
  <si>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</si>
  <si>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</si>
  <si>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</si>
  <si>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</si>
  <si>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</si>
  <si>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</si>
  <si>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</si>
  <si>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</si>
  <si>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</si>
  <si>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</si>
  <si>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</si>
  <si>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</si>
  <si>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</si>
  <si>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</si>
  <si>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</si>
  <si>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</si>
  <si>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</si>
  <si>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</si>
  <si>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</si>
  <si>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</si>
  <si>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</si>
  <si>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</si>
  <si>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</si>
  <si>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</si>
  <si>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</si>
  <si>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</si>
  <si>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</si>
  <si>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</si>
  <si>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</si>
  <si>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</si>
  <si>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</si>
  <si>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</si>
  <si>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</si>
  <si>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</si>
  <si>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</si>
  <si>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</si>
  <si>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</si>
  <si>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</si>
  <si>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</si>
  <si>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</si>
  <si>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</si>
  <si>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</si>
  <si>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</si>
  <si>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</si>
  <si>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</si>
  <si>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</si>
  <si>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</si>
  <si>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</si>
  <si>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</si>
  <si>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</si>
  <si>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</si>
  <si>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</si>
  <si>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</si>
  <si>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</si>
  <si>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</si>
  <si>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</si>
  <si>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</si>
  <si>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</si>
  <si>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</si>
  <si>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</si>
  <si>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</si>
  <si>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</si>
  <si>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</si>
  <si>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</si>
  <si>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</si>
  <si>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</si>
  <si>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</si>
  <si>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</si>
  <si>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</si>
  <si>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</si>
  <si>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</si>
  <si>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</si>
  <si>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</si>
  <si>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</si>
  <si>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</si>
  <si>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</si>
  <si>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</si>
  <si>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</si>
  <si>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</si>
  <si>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</si>
  <si>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</si>
  <si>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</si>
  <si>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</si>
  <si>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</si>
  <si>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</si>
  <si>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</si>
  <si>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</si>
  <si>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</si>
  <si>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</si>
  <si>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</si>
  <si>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</si>
  <si>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</si>
  <si>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</si>
  <si>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</si>
  <si>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</si>
  <si>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</si>
  <si>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</si>
  <si>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</si>
  <si>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</si>
  <si>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</si>
  <si>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</si>
  <si>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</si>
  <si>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</si>
  <si>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</si>
  <si>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</si>
  <si>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</si>
  <si>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</si>
  <si>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</si>
  <si>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</si>
  <si>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</si>
  <si>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</si>
  <si>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</si>
  <si>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</si>
  <si>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</si>
  <si>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</si>
  <si>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</si>
  <si>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</si>
  <si>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</si>
  <si>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</si>
  <si>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</si>
  <si>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</si>
  <si>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</si>
  <si>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</si>
  <si>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</si>
  <si>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</si>
  <si>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</si>
  <si>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</si>
  <si>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</si>
  <si>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</si>
  <si>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</si>
  <si>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</si>
  <si>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</si>
  <si>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</si>
  <si>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</si>
  <si>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</si>
  <si>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</si>
  <si>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</si>
  <si>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</si>
  <si>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</si>
  <si>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</si>
  <si>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</si>
  <si>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</si>
  <si>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</si>
  <si>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</si>
  <si>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</si>
  <si>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</si>
  <si>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</si>
  <si>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</si>
  <si>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</si>
  <si>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</si>
  <si>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</si>
  <si>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</si>
  <si>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</si>
  <si>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</si>
  <si>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</si>
  <si>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</si>
  <si>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</si>
  <si>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</si>
  <si>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</si>
  <si>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</si>
  <si>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</si>
  <si>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</si>
  <si>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</si>
  <si>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</si>
  <si>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</si>
  <si>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</si>
  <si>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</si>
  <si>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</si>
  <si>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</si>
  <si>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</si>
  <si>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</si>
  <si>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</si>
  <si>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</si>
  <si>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</si>
  <si>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</si>
  <si>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</si>
  <si>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</si>
  <si>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</si>
  <si>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</si>
  <si>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</si>
  <si>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</si>
  <si>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</si>
  <si>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</si>
  <si>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</si>
  <si>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</si>
  <si>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</si>
  <si>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</si>
  <si>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</si>
  <si>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</si>
  <si>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</si>
  <si>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</si>
  <si>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</si>
  <si>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</si>
  <si>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</si>
  <si>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</si>
  <si>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</si>
  <si>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</si>
  <si>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</si>
  <si>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</si>
  <si>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</si>
  <si>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</si>
  <si>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</si>
  <si>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</si>
  <si>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</si>
  <si>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</si>
  <si>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</si>
  <si>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</si>
  <si>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</si>
  <si>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</si>
  <si>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</si>
  <si>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</si>
  <si>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</si>
  <si>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</si>
  <si>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</si>
  <si>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</si>
  <si>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</si>
  <si>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</si>
  <si>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</si>
  <si>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</si>
  <si>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</si>
  <si>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</si>
  <si>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</si>
  <si>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</si>
  <si>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</si>
  <si>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</si>
  <si>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</si>
  <si>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</si>
  <si>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</si>
  <si>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</si>
  <si>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</si>
  <si>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</si>
  <si>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</si>
  <si>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</si>
  <si>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</si>
  <si>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</si>
  <si>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</si>
  <si>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</si>
  <si>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</si>
  <si>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</si>
  <si>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</si>
  <si>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</si>
  <si>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</si>
  <si>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</si>
  <si>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</si>
  <si>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</si>
  <si>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</si>
  <si>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</si>
  <si>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</si>
  <si>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</si>
  <si>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</si>
  <si>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</si>
  <si>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</si>
  <si>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</si>
  <si>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</si>
  <si>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</si>
  <si>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</si>
  <si>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</si>
  <si>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</si>
  <si>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</si>
  <si>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</si>
  <si>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</si>
  <si>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</si>
  <si>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</si>
  <si>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</si>
  <si>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</si>
  <si>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</si>
  <si>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</si>
  <si>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</si>
  <si>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</si>
  <si>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</si>
  <si>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</si>
  <si>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</si>
  <si>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</si>
  <si>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</si>
  <si>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</si>
  <si>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</si>
  <si>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</si>
  <si>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</si>
  <si>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</si>
  <si>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</si>
  <si>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</si>
  <si>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</si>
  <si>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</si>
  <si>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</si>
  <si>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</si>
  <si>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</si>
  <si>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</si>
  <si>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</si>
  <si>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</si>
  <si>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</si>
  <si>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</si>
  <si>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</si>
  <si>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</si>
  <si>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</si>
  <si>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</si>
  <si>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</si>
  <si>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</si>
  <si>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</si>
  <si>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</si>
  <si>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</si>
  <si>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</si>
  <si>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</si>
  <si>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</si>
  <si>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</si>
  <si>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</si>
  <si>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</si>
  <si>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</si>
  <si>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</si>
  <si>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</si>
  <si>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</si>
  <si>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</si>
  <si>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</si>
  <si>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</si>
  <si>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</si>
  <si>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</si>
  <si>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</si>
  <si>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</si>
  <si>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</si>
  <si>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</si>
  <si>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</si>
  <si>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</si>
  <si>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</si>
  <si>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</si>
  <si>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</si>
  <si>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</si>
  <si>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</si>
  <si>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</si>
  <si>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</si>
  <si>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</si>
  <si>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</si>
  <si>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</si>
  <si>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</si>
  <si>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</si>
  <si>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</si>
  <si>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</si>
  <si>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</si>
  <si>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</si>
  <si>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</si>
  <si>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</si>
  <si>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</si>
  <si>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</si>
  <si>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</si>
  <si>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</si>
  <si>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</si>
  <si>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</si>
  <si>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</si>
  <si>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</si>
  <si>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</si>
  <si>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</si>
  <si>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</si>
  <si>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</si>
  <si>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</si>
  <si>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</si>
  <si>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</si>
  <si>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</si>
  <si>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</si>
  <si>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</si>
  <si>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</si>
  <si>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</si>
  <si>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</si>
  <si>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</si>
  <si>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</si>
  <si>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</si>
  <si>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</si>
  <si>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</si>
  <si>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</si>
  <si>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</si>
  <si>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</si>
  <si>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</si>
  <si>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</si>
  <si>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</si>
  <si>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</si>
  <si>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</si>
  <si>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</si>
  <si>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</si>
  <si>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</si>
  <si>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</si>
  <si>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</si>
  <si>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</si>
  <si>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</si>
  <si>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</si>
  <si>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</si>
  <si>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</si>
  <si>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</si>
  <si>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</si>
  <si>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</si>
  <si>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</si>
  <si>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</si>
  <si>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</si>
  <si>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</si>
  <si>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</si>
  <si>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</si>
  <si>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</si>
  <si>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</si>
  <si>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</si>
  <si>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</si>
  <si>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</si>
  <si>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</si>
  <si>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</si>
  <si>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</si>
  <si>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</si>
  <si>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</si>
  <si>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</si>
  <si>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</si>
  <si>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</si>
  <si>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</si>
  <si>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</si>
  <si>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</si>
  <si>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</si>
  <si>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</si>
  <si>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</si>
  <si>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</si>
  <si>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</si>
  <si>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</si>
  <si>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</si>
  <si>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</si>
  <si>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</si>
  <si>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</si>
  <si>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</si>
  <si>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</si>
  <si>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</si>
  <si>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</si>
  <si>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</si>
  <si>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</si>
  <si>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</si>
  <si>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</si>
  <si>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</si>
  <si>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</si>
  <si>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</si>
  <si>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</si>
  <si>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</si>
  <si>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</si>
  <si>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</si>
  <si>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</si>
  <si>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</si>
  <si>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</si>
  <si>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</si>
  <si>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</si>
  <si>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</si>
  <si>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</si>
  <si>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</si>
  <si>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</si>
  <si>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</si>
  <si>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</si>
  <si>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</si>
  <si>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</si>
  <si>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</si>
  <si>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</si>
  <si>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</si>
  <si>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</si>
  <si>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</si>
  <si>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</si>
  <si>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</si>
  <si>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</si>
  <si>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</si>
  <si>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</si>
  <si>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</si>
  <si>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</si>
  <si>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</si>
  <si>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</si>
  <si>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</si>
  <si>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</si>
  <si>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</si>
  <si>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</si>
  <si>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</si>
  <si>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</si>
  <si>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</si>
  <si>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</si>
  <si>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</si>
  <si>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</si>
  <si>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</si>
  <si>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</si>
  <si>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</si>
  <si>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</si>
  <si>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</si>
  <si>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</si>
  <si>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</si>
  <si>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</si>
  <si>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</si>
  <si>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</si>
  <si>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</si>
  <si>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</si>
  <si>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</si>
  <si>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</si>
  <si>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</si>
  <si>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</si>
  <si>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</si>
  <si>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</si>
  <si>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</si>
  <si>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</si>
  <si>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</si>
  <si>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</si>
  <si>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</si>
  <si>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</si>
  <si>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</si>
  <si>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</si>
  <si>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</si>
  <si>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</si>
  <si>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</si>
  <si>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</si>
  <si>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</si>
  <si>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</si>
  <si>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</si>
  <si>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</si>
  <si>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</si>
  <si>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</si>
  <si>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</si>
  <si>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</si>
  <si>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</si>
  <si>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</si>
  <si>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</si>
  <si>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</si>
  <si>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</si>
  <si>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</si>
  <si>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</si>
  <si>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</si>
  <si>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</si>
  <si>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</si>
  <si>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</si>
  <si>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</si>
  <si>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</si>
  <si>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</si>
  <si>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</si>
  <si>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</si>
  <si>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</si>
  <si>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</si>
  <si>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</si>
  <si>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</si>
  <si>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</si>
  <si>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</si>
  <si>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</si>
  <si>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</si>
  <si>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</si>
  <si>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</si>
  <si>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</si>
  <si>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</si>
  <si>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</si>
  <si>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</si>
  <si>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</si>
  <si>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</si>
  <si>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</si>
  <si>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</si>
  <si>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</si>
  <si>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</si>
  <si>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</si>
  <si>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</si>
  <si>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</si>
  <si>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</si>
  <si>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</si>
  <si>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</si>
  <si>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</si>
  <si>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</si>
  <si>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</si>
  <si>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</si>
  <si>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</si>
  <si>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</si>
  <si>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</si>
  <si>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</si>
  <si>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</si>
  <si>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</si>
  <si>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</si>
  <si>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</si>
  <si>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</si>
  <si>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</si>
  <si>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</si>
  <si>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</si>
  <si>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</si>
  <si>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</si>
  <si>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</si>
  <si>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</si>
  <si>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</si>
  <si>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</si>
  <si>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</si>
  <si>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</si>
  <si>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</si>
  <si>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</si>
  <si>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</si>
  <si>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</si>
  <si>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</si>
  <si>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</si>
  <si>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</si>
  <si>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</si>
  <si>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</si>
  <si>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</si>
  <si>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</si>
  <si>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</si>
  <si>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</si>
  <si>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</si>
  <si>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</si>
  <si>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</si>
  <si>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</si>
  <si>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</si>
  <si>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</si>
  <si>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</si>
  <si>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</si>
  <si>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</si>
  <si>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</si>
  <si>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</si>
  <si>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</si>
  <si>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</si>
  <si>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</si>
  <si>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</si>
  <si>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</si>
  <si>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</si>
  <si>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</si>
  <si>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</si>
  <si>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</si>
  <si>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</si>
  <si>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</si>
  <si>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</si>
  <si>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</si>
  <si>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</si>
  <si>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</si>
  <si>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</si>
  <si>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</si>
  <si>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</si>
  <si>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</si>
  <si>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</si>
  <si>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</si>
  <si>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</si>
  <si>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</si>
  <si>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</si>
  <si>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</si>
  <si>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</si>
  <si>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</si>
  <si>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</si>
  <si>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</si>
  <si>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</si>
  <si>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</si>
  <si>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</si>
  <si>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</si>
  <si>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</si>
  <si>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</si>
  <si>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</si>
  <si>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</si>
  <si>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</si>
  <si>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</si>
  <si>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</si>
  <si>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</si>
  <si>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</si>
  <si>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</si>
  <si>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</si>
  <si>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</si>
  <si>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</si>
  <si>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</si>
  <si>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</si>
  <si>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</si>
  <si>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</si>
  <si>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</si>
  <si>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</si>
  <si>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</si>
  <si>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</si>
  <si>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</si>
  <si>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</si>
  <si>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</si>
  <si>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</si>
  <si>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</si>
  <si>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</si>
  <si>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</si>
  <si>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</si>
  <si>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</si>
  <si>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</si>
  <si>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</si>
  <si>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</si>
  <si>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</si>
  <si>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</si>
  <si>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</si>
  <si>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</si>
  <si>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</si>
  <si>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</si>
  <si>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</si>
  <si>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</si>
  <si>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</si>
  <si>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</si>
  <si>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</si>
  <si>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</si>
  <si>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</si>
  <si>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</si>
  <si>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</si>
  <si>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</si>
  <si>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</si>
  <si>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</si>
  <si>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</si>
  <si>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</si>
  <si>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</si>
  <si>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</si>
  <si>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</si>
  <si>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</si>
  <si>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</si>
  <si>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</si>
  <si>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</si>
  <si>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</si>
  <si>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</si>
  <si>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</si>
  <si>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</si>
  <si>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</si>
  <si>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</si>
  <si>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</si>
  <si>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</si>
  <si>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</si>
  <si>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</si>
  <si>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</si>
  <si>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</si>
  <si>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</si>
  <si>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</si>
  <si>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</si>
  <si>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</si>
  <si>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</si>
  <si>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</si>
  <si>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</si>
  <si>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</si>
  <si>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</si>
  <si>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</si>
  <si>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</si>
  <si>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</si>
  <si>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</si>
  <si>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</si>
  <si>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</si>
  <si>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</si>
  <si>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</si>
  <si>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</si>
  <si>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</si>
  <si>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</si>
  <si>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</si>
  <si>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</si>
  <si>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</si>
  <si>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</si>
  <si>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</si>
  <si>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</si>
  <si>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</si>
  <si>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</si>
  <si>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</si>
  <si>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</si>
  <si>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</si>
  <si>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</si>
  <si>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</si>
  <si>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</si>
  <si>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</si>
  <si>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</si>
  <si>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</si>
  <si>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</si>
  <si>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</si>
  <si>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</si>
  <si>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</si>
  <si>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</si>
  <si>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</si>
  <si>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</si>
  <si>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</si>
  <si>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</si>
  <si>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</si>
  <si>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</si>
  <si>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</si>
  <si>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</si>
  <si>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</si>
  <si>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</si>
  <si>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</si>
  <si>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</si>
  <si>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</si>
  <si>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</si>
  <si>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</si>
  <si>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</si>
  <si>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</si>
  <si>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</si>
  <si>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</si>
  <si>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</si>
  <si>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</si>
  <si>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</si>
  <si>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</si>
  <si>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</si>
  <si>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</si>
  <si>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</si>
  <si>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</si>
  <si>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</si>
  <si>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</si>
  <si>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</si>
  <si>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</si>
  <si>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</si>
  <si>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</si>
  <si>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</si>
  <si>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</si>
  <si>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</si>
  <si>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</si>
  <si>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</si>
  <si>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</si>
  <si>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</si>
  <si>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</si>
  <si>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</si>
  <si>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</si>
  <si>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</si>
  <si>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</si>
  <si>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</si>
  <si>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</si>
  <si>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</si>
  <si>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</si>
  <si>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</si>
  <si>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</si>
  <si>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</si>
  <si>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</si>
  <si>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</si>
  <si>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</si>
  <si>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</si>
  <si>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</si>
  <si>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</si>
  <si>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</si>
  <si>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</si>
  <si>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</si>
  <si>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</si>
  <si>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</si>
  <si>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</si>
  <si>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</si>
  <si>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</si>
  <si>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</si>
  <si>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</si>
  <si>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</si>
  <si>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</si>
  <si>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</si>
  <si>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</si>
  <si>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</si>
  <si>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</si>
  <si>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</si>
  <si>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</si>
  <si>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</si>
  <si>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</si>
  <si>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</si>
  <si>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</si>
  <si>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</si>
  <si>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</si>
  <si>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</si>
  <si>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</si>
  <si>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</si>
  <si>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</si>
  <si>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</si>
  <si>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</si>
  <si>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</si>
  <si>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</si>
  <si>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</si>
  <si>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</si>
  <si>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</si>
  <si>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</si>
  <si>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</si>
  <si>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</si>
  <si>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</si>
  <si>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</si>
  <si>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</si>
  <si>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</si>
  <si>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</si>
  <si>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</si>
  <si>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</si>
  <si>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</si>
  <si>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</si>
  <si>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</si>
  <si>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</si>
  <si>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</si>
  <si>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</si>
  <si>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</si>
  <si>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</si>
  <si>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</si>
  <si>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</si>
  <si>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</si>
  <si>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</si>
  <si>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</si>
  <si>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</si>
  <si>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</si>
  <si>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</si>
  <si>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</si>
  <si>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</si>
  <si>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</si>
  <si>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</si>
  <si>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</si>
  <si>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</si>
  <si>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</si>
  <si>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</si>
  <si>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</si>
  <si>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</si>
  <si>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</si>
  <si>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</si>
  <si>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</si>
  <si>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</si>
  <si>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</si>
  <si>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</si>
  <si>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</si>
  <si>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</si>
  <si>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</si>
  <si>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</si>
  <si>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</si>
  <si>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</si>
  <si>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</si>
  <si>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</si>
  <si>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</si>
  <si>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</si>
  <si>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</si>
  <si>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</si>
  <si>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</si>
  <si>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</si>
  <si>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</si>
  <si>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</si>
  <si>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</si>
  <si>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</si>
  <si>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</si>
  <si>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</si>
  <si>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</si>
  <si>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</si>
  <si>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</si>
  <si>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</si>
  <si>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</si>
  <si>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</si>
  <si>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</si>
  <si>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</si>
  <si>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</si>
  <si>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</si>
  <si>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</si>
  <si>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</si>
  <si>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</si>
  <si>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</si>
  <si>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</si>
  <si>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</si>
  <si>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</si>
  <si>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</si>
  <si>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</si>
  <si>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</si>
  <si>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</si>
  <si>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</si>
  <si>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</si>
  <si>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</si>
  <si>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</si>
  <si>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</si>
  <si>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</si>
  <si>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</si>
  <si>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</si>
  <si>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</si>
  <si>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</si>
  <si>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</si>
  <si>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</si>
  <si>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</si>
  <si>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</si>
  <si>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</si>
  <si>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</si>
  <si>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</si>
  <si>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</si>
  <si>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</si>
  <si>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</si>
  <si>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</si>
  <si>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</si>
  <si>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</si>
  <si>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</si>
  <si>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</si>
  <si>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</si>
  <si>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</si>
  <si>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</si>
  <si>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</si>
  <si>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</si>
  <si>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</si>
  <si>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</si>
  <si>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</si>
  <si>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</si>
  <si>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</si>
  <si>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</si>
  <si>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</si>
  <si>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</si>
  <si>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</si>
  <si>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</si>
  <si>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</si>
  <si>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</si>
  <si>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</si>
  <si>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</si>
  <si>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</si>
  <si>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</si>
  <si>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</si>
  <si>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</si>
  <si>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</si>
  <si>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</si>
  <si>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</si>
  <si>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</si>
  <si>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</si>
  <si>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</si>
  <si>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</si>
  <si>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</si>
  <si>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</si>
  <si>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</si>
  <si>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</si>
  <si>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</si>
  <si>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</si>
  <si>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</si>
  <si>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</si>
  <si>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</si>
  <si>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</si>
  <si>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</si>
  <si>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</si>
  <si>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</si>
  <si>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</si>
  <si>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</si>
  <si>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</si>
  <si>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</si>
  <si>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</si>
  <si>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</si>
  <si>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</si>
  <si>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</si>
  <si>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</si>
  <si>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</si>
  <si>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</si>
  <si>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</si>
  <si>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</si>
  <si>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</si>
  <si>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</si>
  <si>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</si>
  <si>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</si>
  <si>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</si>
  <si>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</si>
  <si>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</si>
  <si>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</si>
  <si>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</si>
  <si>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</si>
  <si>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</si>
  <si>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</si>
  <si>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</si>
  <si>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</si>
  <si>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</si>
  <si>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</si>
  <si>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</si>
  <si>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</si>
  <si>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</si>
  <si>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</si>
  <si>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</si>
  <si>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</si>
  <si>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</si>
  <si>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</si>
  <si>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</si>
  <si>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</si>
  <si>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</si>
  <si>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</si>
  <si>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</si>
  <si>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</si>
  <si>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</si>
  <si>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</si>
  <si>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</si>
  <si>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</si>
  <si>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</si>
  <si>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</si>
  <si>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</si>
  <si>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</si>
  <si>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</si>
  <si>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</si>
  <si>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</si>
  <si>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</si>
  <si>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</si>
  <si>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</si>
  <si>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</si>
  <si>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</si>
  <si>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</si>
  <si>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</si>
  <si>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</si>
  <si>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</si>
  <si>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</si>
  <si>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</si>
  <si>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</si>
  <si>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</si>
  <si>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</si>
  <si>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</si>
  <si>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</si>
  <si>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</si>
  <si>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</si>
  <si>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</si>
  <si>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</si>
  <si>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</si>
  <si>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</si>
  <si>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</si>
  <si>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</si>
  <si>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</si>
  <si>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</si>
  <si>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</si>
  <si>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</si>
  <si>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</si>
  <si>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</si>
  <si>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</si>
  <si>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</si>
  <si>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</si>
  <si>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</si>
  <si>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</si>
  <si>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</si>
  <si>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</si>
  <si>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</si>
  <si>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</si>
  <si>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</si>
  <si>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</si>
  <si>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</si>
  <si>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</si>
  <si>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</si>
  <si>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</si>
  <si>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</si>
  <si>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</si>
  <si>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</si>
  <si>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</si>
  <si>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</si>
  <si>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</si>
  <si>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</si>
  <si>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</si>
  <si>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</si>
  <si>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</si>
  <si>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</si>
  <si>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</si>
  <si>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</si>
  <si>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</si>
  <si>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</si>
  <si>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</si>
  <si>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</si>
  <si>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</si>
  <si>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</si>
  <si>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</si>
  <si>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</si>
  <si>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</si>
  <si>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</si>
  <si>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</si>
  <si>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</si>
  <si>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</si>
  <si>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</si>
  <si>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</si>
  <si>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</si>
  <si>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</si>
  <si>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</si>
  <si>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</si>
  <si>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</si>
  <si>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</si>
  <si>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</si>
  <si>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</si>
  <si>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</si>
  <si>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</si>
  <si>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</si>
  <si>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</si>
  <si>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</si>
  <si>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</si>
  <si>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</si>
  <si>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</si>
  <si>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</si>
  <si>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</si>
  <si>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</si>
  <si>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</si>
  <si>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</si>
  <si>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</si>
  <si>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</si>
  <si>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</si>
  <si>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</si>
  <si>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</si>
  <si>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</si>
  <si>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</si>
  <si>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</si>
  <si>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</si>
  <si>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</si>
  <si>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</si>
  <si>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</si>
  <si>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</si>
  <si>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</si>
  <si>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</si>
  <si>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</si>
  <si>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</si>
  <si>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</si>
  <si>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</si>
  <si>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</si>
  <si>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</si>
  <si>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</si>
  <si>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</si>
  <si>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</si>
  <si>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</si>
  <si>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</si>
  <si>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</si>
  <si>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</si>
  <si>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</si>
  <si>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</si>
  <si>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</si>
  <si>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</si>
  <si>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</si>
  <si>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</si>
  <si>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</si>
  <si>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</si>
  <si>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</si>
  <si>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</si>
  <si>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</si>
  <si>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</si>
  <si>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</si>
  <si>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</si>
  <si>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</si>
  <si>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</si>
  <si>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</si>
  <si>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</si>
  <si>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</si>
  <si>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</si>
  <si>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</si>
  <si>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</si>
  <si>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</si>
  <si>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</si>
  <si>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</si>
  <si>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</si>
  <si>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</si>
  <si>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</si>
  <si>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</si>
  <si>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</si>
  <si>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</si>
  <si>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</si>
  <si>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</si>
  <si>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</si>
  <si>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</si>
  <si>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</si>
  <si>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</si>
  <si>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</si>
  <si>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</si>
  <si>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</si>
  <si>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</si>
  <si>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</si>
  <si>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</si>
  <si>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</si>
  <si>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</si>
  <si>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</si>
  <si>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</si>
  <si>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</si>
  <si>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</si>
  <si>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</si>
  <si>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</si>
  <si>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</si>
  <si>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</si>
  <si>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</si>
  <si>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</si>
  <si>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</si>
  <si>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</si>
  <si>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</si>
  <si>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</si>
  <si>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</si>
  <si>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</si>
  <si>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</si>
  <si>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</si>
  <si>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</si>
  <si>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</si>
  <si>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</si>
  <si>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</si>
  <si>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</si>
  <si>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</si>
  <si>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</si>
  <si>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</si>
  <si>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</si>
  <si>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</si>
  <si>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</si>
  <si>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</si>
  <si>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</si>
  <si>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</si>
  <si>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</si>
  <si>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</si>
  <si>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</si>
  <si>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</si>
  <si>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</si>
  <si>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</si>
  <si>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</si>
  <si>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</si>
  <si>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</si>
  <si>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</si>
  <si>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</si>
  <si>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</si>
  <si>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</si>
  <si>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</si>
  <si>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</si>
  <si>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</si>
  <si>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</si>
  <si>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</si>
  <si>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</si>
  <si>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</si>
  <si>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</si>
  <si>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</si>
  <si>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</si>
  <si>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</si>
  <si>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</si>
  <si>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</si>
  <si>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</si>
  <si>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</si>
  <si>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</si>
  <si>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</si>
  <si>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</si>
  <si>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</si>
  <si>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</si>
  <si>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</si>
  <si>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</si>
  <si>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</si>
  <si>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</si>
  <si>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</si>
  <si>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</si>
  <si>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</si>
  <si>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</si>
  <si>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</si>
  <si>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</si>
  <si>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</si>
  <si>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</si>
  <si>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</si>
  <si>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</si>
  <si>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</si>
  <si>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</si>
  <si>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</si>
  <si>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</si>
  <si>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</si>
  <si>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</si>
  <si>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</si>
  <si>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</si>
  <si>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</si>
  <si>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</si>
  <si>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</si>
  <si>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</si>
  <si>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</si>
  <si>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</si>
  <si>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</si>
  <si>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</si>
  <si>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</si>
  <si>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</si>
  <si>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</si>
  <si>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</si>
  <si>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</si>
  <si>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</si>
  <si>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</si>
  <si>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</si>
  <si>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</si>
  <si>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</si>
  <si>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</si>
  <si>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</si>
  <si>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</si>
  <si>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</si>
  <si>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</si>
  <si>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</si>
  <si>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</si>
  <si>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</si>
  <si>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</si>
  <si>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</si>
  <si>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</si>
  <si>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</si>
  <si>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</si>
  <si>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</si>
  <si>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</si>
  <si>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</si>
  <si>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</si>
  <si>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</si>
  <si>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</si>
  <si>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</si>
  <si>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</si>
  <si>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</si>
  <si>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</si>
  <si>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</si>
  <si>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</si>
  <si>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</si>
  <si>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</si>
  <si>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</si>
  <si>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</si>
  <si>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</si>
  <si>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</si>
  <si>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</si>
  <si>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</si>
  <si>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</si>
  <si>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</si>
  <si>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</si>
  <si>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</si>
  <si>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</si>
  <si>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</si>
  <si>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</si>
  <si>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</si>
  <si>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</si>
  <si>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</si>
  <si>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</si>
  <si>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</si>
  <si>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</si>
  <si>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</si>
  <si>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</si>
  <si>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</si>
  <si>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</si>
  <si>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</si>
  <si>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</si>
  <si>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</si>
  <si>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</si>
  <si>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</si>
  <si>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</si>
  <si>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</si>
  <si>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</si>
  <si>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</si>
  <si>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</si>
  <si>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</si>
  <si>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</si>
  <si>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</si>
  <si>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</si>
  <si>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</si>
  <si>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</si>
  <si>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</si>
  <si>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</si>
  <si>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</si>
  <si>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</si>
  <si>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</si>
  <si>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</si>
  <si>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</si>
  <si>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</si>
  <si>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</si>
  <si>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</si>
  <si>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</si>
  <si>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</si>
  <si>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</si>
  <si>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</si>
  <si>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</si>
  <si>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</si>
  <si>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</si>
  <si>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</si>
  <si>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</si>
  <si>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</si>
  <si>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</si>
  <si>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</si>
  <si>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</si>
  <si>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</si>
  <si>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</si>
  <si>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</si>
  <si>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</si>
  <si>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</si>
  <si>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</si>
  <si>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</si>
  <si>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</si>
  <si>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</si>
  <si>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</si>
  <si>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</si>
  <si>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</si>
  <si>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</si>
  <si>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</si>
  <si>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</si>
  <si>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</si>
  <si>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</si>
  <si>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</si>
  <si>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</si>
  <si>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</si>
  <si>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</si>
  <si>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</si>
  <si>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</si>
  <si>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</si>
  <si>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</si>
  <si>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</si>
  <si>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</si>
  <si>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</si>
  <si>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</si>
  <si>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</si>
  <si>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</si>
  <si>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</si>
  <si>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</si>
  <si>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</si>
  <si>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</si>
  <si>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</si>
  <si>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</si>
  <si>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</si>
  <si>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</si>
  <si>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</si>
  <si>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</si>
  <si>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</si>
  <si>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</si>
  <si>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</si>
  <si>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</si>
  <si>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</si>
  <si>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</si>
  <si>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</si>
  <si>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</si>
  <si>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</si>
  <si>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</si>
  <si>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</si>
  <si>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</si>
  <si>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</si>
  <si>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</si>
  <si>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</si>
  <si>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</si>
  <si>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</si>
  <si>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</si>
  <si>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</si>
  <si>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</si>
  <si>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</si>
  <si>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</si>
  <si>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</si>
  <si>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</si>
  <si>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</si>
  <si>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</si>
  <si>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</si>
  <si>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</si>
  <si>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</si>
  <si>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</si>
  <si>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</si>
  <si>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</si>
  <si>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</si>
  <si>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</si>
  <si>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</si>
  <si>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</si>
  <si>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</si>
  <si>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</si>
  <si>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</si>
  <si>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</si>
  <si>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</si>
  <si>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</si>
  <si>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</si>
  <si>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</si>
  <si>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</si>
  <si>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</si>
  <si>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</si>
  <si>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</si>
  <si>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</si>
  <si>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</si>
  <si>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</si>
  <si>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</si>
  <si>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</si>
  <si>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</si>
  <si>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</si>
  <si>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</si>
  <si>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</si>
  <si>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</si>
  <si>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</si>
  <si>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</si>
  <si>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</si>
  <si>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</si>
  <si>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</si>
  <si>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</si>
  <si>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</si>
  <si>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</si>
  <si>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</si>
  <si>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</si>
  <si>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</si>
  <si>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</si>
  <si>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</si>
  <si>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</si>
  <si>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</si>
  <si>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</si>
  <si>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</si>
  <si>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</si>
  <si>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</si>
  <si>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</si>
  <si>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</si>
  <si>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</si>
  <si>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</si>
  <si>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</si>
  <si>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</si>
  <si>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</si>
  <si>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</si>
  <si>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</si>
  <si>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</si>
  <si>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</si>
  <si>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</si>
  <si>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</si>
  <si>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</si>
  <si>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</si>
  <si>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</si>
  <si>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</si>
  <si>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</si>
  <si>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</si>
  <si>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</si>
  <si>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</si>
  <si>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</si>
  <si>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</si>
  <si>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</si>
  <si>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</si>
  <si>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</si>
  <si>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</si>
  <si>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</si>
  <si>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</si>
  <si>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</si>
  <si>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</si>
  <si>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</si>
  <si>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</si>
  <si>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</si>
  <si>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</si>
  <si>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</si>
  <si>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</si>
  <si>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</si>
  <si>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</si>
  <si>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</si>
  <si>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</si>
  <si>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</si>
  <si>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</si>
  <si>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</si>
  <si>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</si>
  <si>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</si>
  <si>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</si>
  <si>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</si>
  <si>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</si>
  <si>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</si>
  <si>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</si>
  <si>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</si>
  <si>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</si>
  <si>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</si>
  <si>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</si>
  <si>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</si>
  <si>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</si>
  <si>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</si>
  <si>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</si>
  <si>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</si>
  <si>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</si>
  <si>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</si>
  <si>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</si>
  <si>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</si>
  <si>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</si>
  <si>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</si>
  <si>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</si>
  <si>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</si>
  <si>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</si>
  <si>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</si>
  <si>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</si>
  <si>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</si>
  <si>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</si>
  <si>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</si>
  <si>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</si>
  <si>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</si>
  <si>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</si>
  <si>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</si>
  <si>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</si>
  <si>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</si>
  <si>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</si>
  <si>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</si>
  <si>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</si>
  <si>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</si>
  <si>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</si>
  <si>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</si>
  <si>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</si>
  <si>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</si>
  <si>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</si>
  <si>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</si>
  <si>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</si>
  <si>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</si>
  <si>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</si>
  <si>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</si>
  <si>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</si>
  <si>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</si>
  <si>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</si>
  <si>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</si>
  <si>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</si>
  <si>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</si>
  <si>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</si>
  <si>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</si>
  <si>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</si>
  <si>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</si>
  <si>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</si>
  <si>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</si>
  <si>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</si>
  <si>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</si>
  <si>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</si>
  <si>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</si>
  <si>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</si>
  <si>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</si>
  <si>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</si>
  <si>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</si>
  <si>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</si>
  <si>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</si>
  <si>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</si>
  <si>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</si>
  <si>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</si>
  <si>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</si>
  <si>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</si>
  <si>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</si>
  <si>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</si>
  <si>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</si>
  <si>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</si>
  <si>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</si>
  <si>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</si>
  <si>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</si>
  <si>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</si>
  <si>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</si>
  <si>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</si>
  <si>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</si>
  <si>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</si>
  <si>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</si>
  <si>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</si>
  <si>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</si>
  <si>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</si>
  <si>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</si>
  <si>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</si>
  <si>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</si>
  <si>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</si>
  <si>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</si>
  <si>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</si>
  <si>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</si>
  <si>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</si>
  <si>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</si>
  <si>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</si>
  <si>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</si>
  <si>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</si>
  <si>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</si>
  <si>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</si>
  <si>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</si>
  <si>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</si>
  <si>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</si>
  <si>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</si>
  <si>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</si>
  <si>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</si>
  <si>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</si>
  <si>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</si>
  <si>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</si>
  <si>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</si>
  <si>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</si>
  <si>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</si>
  <si>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</si>
  <si>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</si>
  <si>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</si>
  <si>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</si>
  <si>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</si>
  <si>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</si>
  <si>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</si>
  <si>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</si>
  <si>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</si>
  <si>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</si>
  <si>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</si>
  <si>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</si>
  <si>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</si>
  <si>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</si>
  <si>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</si>
  <si>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</si>
  <si>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</si>
  <si>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</si>
  <si>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</si>
  <si>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</si>
  <si>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</si>
  <si>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</si>
  <si>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</si>
  <si>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</si>
  <si>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</si>
  <si>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</si>
  <si>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</si>
  <si>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</si>
  <si>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</si>
  <si>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</si>
  <si>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</si>
  <si>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</si>
  <si>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</si>
  <si>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</si>
  <si>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</si>
  <si>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</si>
  <si>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</si>
  <si>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</si>
  <si>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</si>
  <si>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</si>
  <si>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</si>
  <si>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</si>
  <si>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</si>
  <si>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</si>
  <si>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</si>
  <si>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</si>
  <si>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</si>
  <si>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</si>
  <si>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</si>
  <si>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</si>
  <si>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</si>
  <si>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</si>
  <si>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</si>
  <si>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</si>
  <si>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</si>
  <si>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</si>
  <si>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</si>
  <si>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</si>
  <si>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</si>
  <si>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</si>
  <si>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</si>
  <si>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</si>
  <si>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</si>
  <si>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</si>
  <si>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</si>
  <si>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</si>
  <si>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</si>
  <si>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</si>
  <si>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</si>
  <si>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</si>
  <si>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</si>
  <si>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</si>
  <si>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</si>
  <si>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</si>
  <si>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</si>
  <si>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</si>
  <si>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</si>
  <si>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</si>
  <si>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</si>
  <si>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</si>
  <si>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</si>
  <si>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</si>
  <si>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</si>
  <si>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</si>
  <si>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</si>
  <si>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</si>
  <si>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</si>
  <si>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</si>
  <si>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</si>
  <si>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</si>
  <si>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</si>
  <si>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</si>
  <si>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</si>
  <si>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</si>
  <si>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</si>
  <si>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</si>
  <si>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</si>
  <si>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</si>
  <si>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</si>
  <si>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</si>
  <si>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</si>
  <si>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</si>
  <si>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</si>
  <si>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</si>
  <si>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</si>
  <si>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</si>
  <si>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</si>
  <si>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</si>
  <si>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</si>
  <si>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</si>
  <si>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</si>
  <si>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</si>
  <si>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</si>
  <si>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</si>
  <si>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</si>
  <si>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</si>
  <si>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</si>
  <si>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</si>
  <si>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</si>
  <si>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</si>
  <si>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</si>
  <si>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</si>
  <si>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</si>
  <si>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</si>
  <si>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</si>
  <si>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</si>
  <si>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</si>
  <si>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</si>
  <si>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</si>
  <si>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</si>
  <si>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</si>
  <si>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</si>
  <si>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</si>
  <si>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</si>
  <si>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</si>
  <si>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</si>
  <si>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</si>
  <si>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</si>
  <si>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</si>
  <si>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</si>
  <si>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</si>
  <si>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</si>
  <si>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</si>
  <si>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</si>
  <si>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</si>
  <si>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</si>
  <si>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</si>
  <si>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</si>
  <si>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</si>
  <si>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</si>
  <si>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</si>
  <si>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</si>
  <si>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</si>
  <si>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</si>
  <si>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</si>
  <si>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</si>
  <si>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</si>
  <si>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</si>
  <si>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</si>
  <si>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</si>
  <si>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</si>
  <si>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</si>
  <si>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</si>
  <si>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</si>
  <si>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</si>
  <si>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</si>
  <si>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</si>
  <si>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</si>
  <si>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</si>
  <si>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</si>
  <si>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</si>
  <si>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</si>
  <si>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</si>
  <si>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</si>
  <si>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</si>
  <si>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</si>
  <si>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</si>
  <si>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</si>
  <si>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</si>
  <si>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</si>
  <si>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</si>
  <si>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</si>
  <si>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</si>
  <si>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</si>
  <si>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</si>
  <si>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</si>
  <si>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</si>
  <si>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</si>
  <si>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</si>
  <si>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</si>
  <si>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</si>
  <si>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</si>
  <si>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</si>
  <si>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</si>
  <si>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</si>
  <si>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</si>
  <si>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</si>
  <si>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</si>
  <si>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</si>
  <si>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</si>
  <si>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</si>
  <si>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</si>
  <si>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</si>
  <si>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</si>
  <si>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</si>
  <si>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</si>
  <si>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</si>
  <si>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</si>
  <si>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</si>
  <si>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</si>
  <si>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</si>
  <si>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</si>
  <si>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</si>
  <si>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</si>
  <si>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</si>
  <si>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</si>
  <si>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</si>
  <si>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</si>
  <si>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</si>
  <si>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</si>
  <si>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</si>
  <si>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</si>
  <si>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</si>
  <si>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</si>
  <si>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</si>
  <si>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</si>
  <si>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</si>
  <si>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</si>
  <si>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</si>
  <si>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</si>
  <si>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</si>
  <si>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</si>
  <si>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</si>
  <si>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</si>
  <si>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</si>
  <si>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</si>
  <si>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</si>
  <si>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</si>
  <si>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</si>
  <si>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</si>
  <si>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</si>
  <si>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</si>
  <si>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</si>
  <si>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</si>
  <si>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</si>
  <si>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</si>
  <si>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</si>
  <si>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</si>
  <si>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</si>
  <si>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</si>
  <si>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</si>
  <si>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</si>
  <si>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</si>
  <si>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</si>
  <si>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</si>
  <si>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</si>
  <si>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</si>
  <si>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</si>
  <si>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</si>
  <si>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</si>
  <si>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</si>
  <si>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</si>
  <si>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</si>
  <si>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</si>
  <si>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</si>
  <si>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</si>
  <si>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</si>
  <si>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</si>
  <si>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</si>
  <si>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</si>
  <si>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</si>
  <si>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</si>
  <si>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</si>
  <si>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</si>
  <si>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</si>
  <si>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</si>
  <si>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</si>
  <si>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</si>
  <si>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</si>
  <si>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</si>
  <si>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</si>
  <si>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</si>
  <si>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</si>
  <si>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</si>
  <si>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</si>
  <si>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</si>
  <si>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</si>
  <si>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</si>
  <si>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</si>
  <si>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</si>
  <si>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</si>
  <si>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</si>
  <si>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</si>
  <si>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</si>
  <si>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</si>
  <si>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</si>
  <si>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</si>
  <si>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</si>
  <si>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</si>
  <si>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</si>
  <si>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</si>
  <si>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</si>
  <si>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</si>
  <si>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</si>
  <si>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</si>
  <si>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</si>
  <si>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</si>
  <si>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</si>
  <si>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</si>
  <si>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</si>
  <si>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</si>
  <si>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</si>
  <si>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</si>
  <si>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</si>
  <si>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</si>
  <si>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</si>
  <si>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</si>
  <si>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</si>
  <si>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</si>
  <si>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</si>
  <si>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</si>
  <si>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</si>
  <si>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</si>
  <si>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</si>
  <si>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</si>
  <si>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</si>
  <si>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</si>
  <si>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</si>
  <si>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</si>
  <si>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</si>
  <si>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</si>
  <si>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</si>
  <si>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</si>
  <si>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</si>
  <si>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</si>
  <si>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</si>
  <si>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</si>
  <si>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</si>
  <si>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</si>
  <si>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</si>
  <si>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</si>
  <si>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</si>
  <si>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</si>
  <si>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</si>
  <si>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</si>
  <si>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</si>
  <si>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</si>
  <si>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</si>
  <si>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</si>
  <si>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</si>
  <si>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</si>
  <si>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</si>
  <si>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</si>
  <si>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</si>
  <si>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</si>
  <si>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</si>
  <si>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</si>
  <si>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</si>
  <si>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</si>
  <si>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</si>
  <si>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</si>
  <si>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</si>
  <si>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</si>
  <si>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</si>
  <si>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</si>
  <si>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</si>
  <si>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</si>
  <si>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</si>
  <si>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</si>
  <si>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</si>
  <si>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</si>
  <si>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</si>
  <si>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</si>
  <si>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</si>
  <si>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</si>
  <si>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</si>
  <si>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</si>
  <si>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</si>
  <si>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</si>
  <si>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</si>
  <si>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</si>
  <si>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</si>
  <si>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</si>
  <si>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</si>
  <si>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</si>
  <si>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</si>
  <si>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</si>
  <si>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</si>
  <si>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</si>
  <si>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</si>
  <si>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</si>
  <si>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</si>
  <si>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</si>
  <si>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</si>
  <si>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</si>
  <si>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</si>
  <si>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</si>
  <si>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</si>
  <si>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</si>
  <si>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</si>
  <si>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</si>
  <si>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</si>
  <si>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</si>
  <si>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</si>
  <si>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</si>
  <si>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</si>
  <si>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</si>
  <si>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</si>
  <si>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</si>
  <si>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</si>
  <si>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</si>
  <si>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</si>
  <si>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</si>
  <si>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</si>
  <si>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</si>
  <si>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</si>
  <si>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</si>
  <si>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</si>
  <si>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</si>
  <si>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</si>
  <si>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</si>
  <si>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</si>
  <si>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</si>
  <si>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</si>
  <si>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</si>
  <si>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</si>
  <si>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</si>
  <si>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</si>
  <si>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</si>
  <si>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</si>
  <si>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</si>
  <si>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</si>
  <si>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</si>
  <si>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</si>
  <si>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</si>
  <si>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</si>
  <si>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</si>
  <si>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</si>
  <si>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</si>
  <si>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</si>
  <si>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</si>
  <si>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</si>
  <si>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</si>
  <si>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</si>
  <si>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</si>
  <si>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</si>
  <si>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</si>
  <si>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</si>
  <si>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</si>
  <si>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</si>
  <si>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</si>
  <si>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</si>
  <si>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</si>
  <si>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</si>
  <si>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</si>
  <si>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</si>
  <si>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</si>
  <si>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</si>
  <si>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</si>
  <si>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</si>
  <si>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</si>
  <si>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</si>
  <si>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</si>
  <si>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</si>
  <si>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</si>
  <si>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</si>
  <si>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</si>
  <si>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</si>
  <si>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</si>
  <si>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</si>
  <si>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</si>
  <si>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</si>
  <si>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</si>
  <si>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</si>
  <si>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</si>
  <si>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</si>
  <si>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</si>
  <si>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</si>
  <si>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</si>
  <si>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</si>
  <si>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</si>
  <si>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</si>
  <si>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</si>
  <si>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</si>
  <si>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</si>
  <si>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</si>
  <si>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</si>
  <si>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</si>
  <si>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</si>
  <si>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</si>
  <si>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</si>
  <si>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</si>
  <si>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</si>
  <si>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</si>
  <si>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</si>
  <si>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</si>
  <si>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</si>
  <si>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</si>
  <si>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</si>
  <si>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</si>
  <si>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</si>
  <si>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</si>
  <si>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</si>
  <si>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</si>
  <si>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</si>
  <si>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</si>
  <si>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</si>
  <si>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</si>
  <si>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</si>
  <si>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</si>
  <si>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</si>
  <si>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</si>
  <si>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</si>
  <si>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</si>
  <si>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</si>
  <si>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</si>
  <si>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</si>
  <si>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</si>
  <si>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</si>
  <si>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</si>
  <si>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</si>
  <si>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</si>
  <si>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</si>
  <si>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</si>
  <si>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</si>
  <si>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</si>
  <si>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</si>
  <si>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</si>
  <si>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</si>
  <si>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</si>
  <si>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</si>
  <si>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</si>
  <si>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</si>
  <si>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</si>
  <si>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</si>
  <si>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</si>
  <si>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</si>
  <si>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</si>
  <si>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</si>
  <si>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</si>
  <si>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</si>
  <si>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</si>
  <si>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</si>
  <si>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</si>
  <si>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</si>
  <si>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</si>
  <si>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</si>
  <si>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</si>
  <si>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</si>
  <si>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</si>
  <si>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</si>
  <si>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</si>
  <si>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</si>
  <si>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</si>
  <si>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</si>
  <si>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</si>
  <si>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</si>
  <si>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</si>
  <si>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</si>
  <si>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</si>
  <si>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</si>
  <si>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</si>
  <si>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</si>
  <si>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</si>
  <si>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</si>
  <si>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</si>
  <si>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</si>
  <si>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</si>
  <si>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</si>
  <si>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</si>
  <si>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</si>
  <si>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</si>
  <si>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</si>
  <si>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</si>
  <si>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</si>
  <si>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</si>
  <si>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</si>
  <si>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</si>
  <si>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</si>
  <si>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</si>
  <si>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</si>
  <si>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</si>
  <si>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</si>
  <si>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</si>
  <si>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</si>
  <si>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</si>
  <si>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</si>
  <si>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</si>
  <si>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</si>
  <si>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</si>
  <si>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</si>
  <si>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</si>
  <si>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</si>
  <si>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</si>
  <si>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</si>
  <si>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</si>
  <si>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</si>
  <si>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</si>
  <si>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</si>
  <si>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</si>
  <si>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</si>
  <si>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</si>
  <si>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</si>
  <si>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</si>
  <si>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</si>
  <si>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</si>
  <si>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</si>
  <si>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</si>
  <si>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</si>
  <si>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</si>
  <si>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</si>
  <si>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</si>
  <si>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</si>
  <si>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</si>
  <si>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</si>
  <si>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</si>
  <si>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</si>
  <si>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</si>
  <si>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</si>
  <si>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</si>
  <si>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</si>
  <si>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</si>
  <si>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</si>
  <si>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</si>
  <si>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</si>
  <si>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</si>
  <si>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</si>
  <si>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</si>
  <si>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</si>
  <si>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</si>
  <si>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</si>
  <si>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</si>
  <si>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</si>
  <si>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</si>
  <si>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</si>
  <si>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</si>
  <si>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</si>
  <si>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</si>
  <si>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</si>
  <si>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</si>
  <si>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</si>
  <si>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</si>
  <si>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</si>
  <si>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</si>
  <si>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</si>
  <si>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</si>
  <si>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</si>
  <si>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</si>
  <si>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</si>
  <si>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</si>
  <si>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</si>
  <si>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</si>
  <si>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</si>
  <si>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</si>
  <si>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</si>
  <si>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</si>
  <si>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</si>
  <si>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</si>
  <si>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</si>
  <si>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</si>
  <si>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</si>
  <si>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</si>
  <si>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</si>
  <si>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</si>
  <si>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</si>
  <si>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</si>
  <si>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</si>
  <si>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</si>
  <si>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</si>
  <si>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</si>
  <si>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</si>
  <si>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</si>
  <si>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</si>
  <si>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</si>
  <si>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</si>
  <si>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</si>
  <si>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</si>
  <si>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</si>
  <si>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</si>
  <si>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</si>
  <si>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</si>
  <si>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</si>
  <si>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</si>
  <si>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</si>
  <si>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</si>
  <si>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</si>
  <si>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</si>
  <si>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</si>
  <si>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</si>
  <si>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</si>
  <si>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</si>
  <si>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</si>
  <si>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</si>
  <si>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</si>
  <si>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</si>
  <si>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</si>
  <si>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</si>
  <si>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</si>
  <si>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</si>
  <si>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</si>
  <si>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</si>
  <si>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</si>
  <si>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</si>
  <si>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</si>
  <si>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</si>
  <si>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</si>
  <si>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</si>
  <si>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</si>
  <si>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</si>
  <si>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</si>
  <si>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</si>
  <si>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</si>
  <si>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</si>
  <si>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</si>
  <si>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</si>
  <si>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</si>
  <si>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</si>
  <si>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</si>
  <si>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</si>
  <si>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</si>
  <si>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</si>
  <si>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</si>
  <si>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</si>
  <si>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</si>
  <si>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</si>
  <si>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</si>
  <si>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</si>
  <si>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</si>
  <si>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</si>
  <si>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</si>
  <si>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</si>
  <si>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</si>
  <si>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</si>
  <si>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</si>
  <si>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</si>
  <si>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</si>
  <si>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</si>
  <si>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</si>
  <si>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</si>
  <si>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</si>
  <si>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</si>
  <si>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</si>
  <si>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</si>
  <si>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</si>
  <si>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</si>
  <si>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</si>
  <si>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</si>
  <si>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</si>
  <si>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</si>
  <si>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</si>
  <si>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</si>
  <si>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</si>
  <si>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</si>
  <si>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</si>
  <si>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</si>
  <si>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</si>
  <si>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</si>
  <si>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</si>
  <si>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</si>
  <si>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</si>
  <si>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</si>
  <si>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</si>
  <si>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</si>
  <si>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</si>
  <si>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</si>
  <si>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</si>
  <si>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</si>
  <si>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</si>
  <si>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</si>
  <si>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</si>
  <si>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</si>
  <si>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</si>
  <si>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</si>
  <si>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</si>
  <si>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</si>
  <si>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</si>
  <si>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</si>
  <si>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</si>
  <si>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</si>
  <si>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</si>
  <si>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</si>
  <si>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</si>
  <si>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</si>
  <si>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</si>
  <si>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</si>
  <si>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</si>
  <si>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</si>
  <si>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</si>
  <si>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</si>
  <si>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</si>
  <si>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</si>
  <si>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</si>
  <si>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</si>
  <si>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</si>
  <si>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</si>
  <si>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</si>
  <si>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</si>
  <si>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</si>
  <si>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</si>
  <si>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</si>
  <si>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</si>
  <si>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</si>
  <si>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</si>
  <si>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</si>
  <si>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</si>
  <si>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</si>
  <si>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</si>
  <si>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</si>
  <si>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</si>
  <si>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</si>
  <si>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</si>
  <si>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</si>
  <si>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</si>
  <si>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</si>
  <si>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</si>
  <si>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</si>
  <si>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</si>
  <si>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</si>
  <si>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</si>
  <si>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</si>
  <si>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</si>
  <si>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</si>
  <si>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</si>
  <si>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</si>
  <si>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</si>
  <si>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</si>
  <si>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</si>
  <si>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</si>
  <si>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</si>
  <si>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</si>
  <si>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</si>
  <si>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</si>
  <si>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</si>
  <si>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</si>
  <si>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</si>
  <si>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</si>
  <si>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</si>
  <si>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</si>
  <si>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</si>
  <si>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</si>
  <si>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</si>
  <si>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</si>
  <si>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</si>
  <si>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</si>
  <si>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</si>
  <si>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</si>
  <si>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</si>
  <si>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</si>
  <si>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</si>
  <si>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</si>
  <si>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</si>
  <si>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</si>
  <si>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</si>
  <si>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</si>
  <si>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</si>
  <si>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</si>
  <si>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</si>
  <si>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</si>
  <si>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</si>
  <si>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</si>
  <si>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</si>
  <si>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</si>
  <si>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</si>
  <si>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</si>
  <si>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</si>
  <si>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</si>
  <si>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</si>
  <si>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</si>
  <si>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</si>
  <si>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</si>
  <si>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</si>
  <si>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</si>
  <si>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</si>
  <si>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</si>
  <si>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</si>
  <si>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</si>
  <si>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</si>
  <si>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</si>
  <si>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</si>
  <si>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</si>
  <si>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</si>
  <si>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</si>
  <si>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</si>
  <si>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</si>
  <si>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</si>
  <si>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</si>
  <si>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</si>
  <si>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</si>
  <si>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</si>
  <si>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</si>
  <si>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</si>
  <si>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</si>
  <si>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</si>
  <si>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</si>
  <si>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</si>
  <si>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</si>
  <si>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</si>
  <si>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</si>
  <si>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</si>
  <si>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</si>
  <si>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</si>
  <si>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</si>
  <si>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</si>
  <si>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</si>
  <si>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</si>
  <si>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</si>
  <si>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</si>
  <si>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</si>
  <si>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</si>
  <si>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</si>
  <si>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</si>
  <si>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</si>
  <si>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</si>
  <si>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</si>
  <si>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</si>
  <si>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</si>
  <si>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</si>
  <si>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</si>
  <si>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</si>
  <si>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</si>
  <si>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</si>
  <si>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</si>
  <si>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</si>
  <si>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</si>
  <si>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</si>
  <si>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</si>
  <si>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</si>
  <si>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</si>
  <si>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</si>
  <si>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</si>
  <si>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</si>
  <si>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</si>
  <si>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</si>
  <si>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</si>
  <si>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</si>
  <si>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</si>
  <si>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</si>
  <si>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</si>
  <si>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</si>
  <si>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</si>
  <si>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</si>
  <si>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</si>
  <si>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</si>
  <si>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</si>
  <si>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</si>
  <si>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</si>
  <si>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</si>
  <si>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</si>
  <si>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</si>
  <si>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</si>
  <si>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</si>
  <si>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</si>
  <si>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</si>
  <si>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</si>
  <si>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</si>
  <si>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</si>
  <si>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</si>
  <si>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</si>
  <si>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</si>
  <si>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</si>
  <si>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</si>
  <si>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</si>
  <si>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</si>
  <si>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</si>
  <si>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</si>
  <si>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</si>
  <si>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</si>
  <si>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</si>
  <si>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</si>
  <si>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</si>
  <si>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</si>
  <si>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</si>
  <si>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</si>
  <si>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</si>
  <si>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</si>
  <si>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</si>
  <si>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</si>
  <si>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</si>
  <si>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</si>
  <si>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</si>
  <si>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</si>
  <si>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</si>
  <si>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</si>
  <si>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</si>
  <si>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</si>
  <si>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</si>
  <si>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</si>
  <si>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</si>
  <si>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</si>
  <si>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</si>
  <si>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</si>
  <si>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</si>
  <si>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</si>
  <si>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</si>
  <si>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</si>
  <si>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</si>
  <si>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</si>
  <si>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</si>
  <si>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</si>
  <si>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</si>
  <si>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</si>
  <si>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</si>
  <si>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</si>
  <si>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</si>
  <si>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</si>
  <si>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</si>
  <si>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</si>
  <si>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</si>
  <si>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</si>
  <si>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</si>
  <si>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</si>
  <si>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</si>
  <si>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</si>
  <si>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</si>
  <si>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</si>
  <si>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</si>
  <si>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</si>
  <si>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</si>
  <si>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</si>
  <si>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</si>
  <si>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</si>
  <si>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</si>
  <si>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</si>
  <si>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</si>
  <si>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</si>
  <si>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</si>
  <si>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</si>
  <si>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</si>
  <si>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</si>
  <si>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</si>
  <si>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</si>
  <si>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</si>
  <si>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</si>
  <si>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</si>
  <si>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</si>
  <si>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</si>
  <si>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</si>
  <si>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</si>
  <si>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</si>
  <si>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</si>
  <si>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</si>
  <si>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</si>
  <si>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</si>
  <si>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</si>
  <si>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</si>
  <si>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</si>
  <si>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</si>
  <si>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</si>
  <si>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</si>
  <si>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</si>
  <si>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</si>
  <si>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</si>
  <si>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</si>
  <si>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</si>
  <si>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</si>
  <si>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</si>
  <si>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</si>
  <si>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</si>
  <si>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</si>
  <si>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</si>
  <si>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</si>
  <si>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</si>
  <si>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</si>
  <si>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</si>
  <si>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</si>
  <si>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</si>
  <si>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</si>
  <si>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</si>
  <si>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</si>
  <si>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</si>
  <si>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</si>
  <si>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</si>
  <si>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</si>
  <si>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</si>
  <si>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</si>
  <si>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</si>
  <si>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</si>
  <si>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</si>
  <si>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</si>
  <si>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</si>
  <si>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</si>
  <si>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</si>
  <si>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</si>
  <si>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</si>
  <si>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</si>
  <si>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</si>
  <si>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</si>
  <si>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</si>
  <si>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</si>
  <si>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</si>
  <si>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</si>
  <si>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</si>
  <si>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</si>
  <si>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</si>
  <si>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</si>
  <si>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</si>
  <si>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</si>
  <si>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</si>
  <si>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</si>
  <si>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</si>
  <si>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</si>
  <si>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</si>
  <si>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</si>
  <si>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</si>
  <si>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</si>
  <si>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</si>
  <si>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</si>
  <si>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</si>
  <si>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</si>
  <si>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</si>
  <si>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</si>
  <si>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</si>
  <si>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</si>
  <si>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</si>
  <si>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</si>
  <si>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</si>
  <si>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</si>
  <si>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</si>
  <si>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</si>
  <si>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</si>
  <si>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</si>
  <si>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</si>
  <si>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</si>
  <si>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</si>
  <si>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</si>
  <si>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</si>
  <si>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</si>
  <si>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</si>
  <si>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</si>
  <si>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</si>
  <si>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</si>
  <si>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</si>
  <si>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</si>
  <si>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</si>
  <si>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</si>
  <si>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</si>
  <si>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</si>
  <si>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</si>
  <si>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</si>
  <si>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</si>
  <si>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</si>
  <si>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</si>
  <si>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</si>
  <si>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</si>
  <si>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</si>
  <si>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</si>
  <si>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</si>
  <si>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</si>
  <si>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</si>
  <si>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</si>
  <si>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</si>
  <si>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</si>
  <si>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</si>
  <si>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</si>
  <si>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</si>
  <si>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</si>
  <si>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</si>
  <si>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</si>
  <si>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</si>
  <si>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</si>
  <si>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</si>
  <si>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</si>
  <si>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</si>
  <si>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</si>
  <si>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</si>
  <si>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</si>
  <si>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</si>
  <si>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</si>
  <si>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</si>
  <si>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</si>
  <si>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</si>
  <si>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</si>
  <si>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</si>
  <si>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</si>
  <si>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</si>
  <si>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</si>
  <si>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</si>
  <si>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</si>
  <si>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</si>
  <si>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</si>
  <si>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</si>
  <si>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</si>
  <si>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</si>
  <si>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</si>
  <si>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</si>
  <si>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</si>
  <si>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</si>
  <si>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</si>
  <si>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</si>
  <si>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</si>
  <si>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</si>
  <si>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</si>
  <si>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</si>
  <si>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</si>
  <si>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</si>
  <si>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</si>
  <si>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</si>
  <si>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</si>
  <si>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</si>
  <si>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</si>
  <si>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</si>
  <si>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</si>
  <si>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</si>
  <si>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</si>
  <si>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</si>
  <si>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</si>
  <si>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</si>
  <si>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</si>
  <si>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</si>
  <si>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</si>
  <si>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</si>
  <si>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</si>
  <si>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</si>
  <si>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</si>
  <si>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</si>
  <si>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</si>
  <si>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</si>
  <si>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</si>
  <si>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</si>
  <si>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</si>
  <si>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</si>
  <si>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</si>
  <si>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</si>
  <si>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</si>
  <si>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</si>
  <si>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</si>
  <si>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</si>
  <si>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</si>
  <si>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</si>
  <si>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</si>
  <si>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</si>
  <si>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</si>
  <si>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</si>
  <si>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</si>
  <si>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</si>
  <si>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</si>
  <si>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</si>
  <si>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</si>
  <si>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</si>
  <si>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</si>
  <si>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</si>
  <si>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</si>
  <si>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</si>
  <si>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</si>
  <si>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</si>
  <si>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</si>
  <si>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</si>
  <si>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</si>
  <si>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</si>
  <si>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</si>
  <si>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</si>
  <si>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</si>
  <si>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</si>
  <si>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</si>
  <si>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</si>
  <si>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</si>
  <si>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</si>
  <si>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</si>
  <si>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</si>
  <si>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</si>
  <si>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</si>
  <si>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</si>
  <si>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</si>
  <si>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</si>
  <si>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</si>
  <si>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</si>
  <si>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</si>
  <si>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</si>
  <si>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</si>
  <si>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</si>
  <si>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</si>
  <si>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</si>
  <si>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</si>
  <si>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</si>
  <si>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</si>
  <si>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</si>
  <si>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</si>
  <si>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</si>
  <si>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</si>
  <si>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</si>
  <si>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</si>
  <si>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</si>
  <si>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</si>
  <si>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</si>
  <si>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</si>
  <si>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</si>
  <si>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</si>
  <si>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</si>
  <si>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</si>
  <si>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</si>
  <si>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</si>
  <si>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</si>
  <si>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</si>
  <si>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</si>
  <si>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</si>
  <si>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</si>
  <si>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</si>
  <si>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</si>
  <si>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</si>
  <si>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</si>
  <si>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</si>
  <si>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</si>
  <si>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</si>
  <si>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</si>
  <si>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</si>
  <si>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</si>
  <si>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</si>
  <si>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</si>
  <si>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</si>
  <si>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</si>
  <si>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</si>
  <si>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</si>
  <si>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</si>
  <si>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</si>
  <si>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</si>
  <si>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</si>
  <si>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</si>
  <si>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</si>
  <si>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</si>
  <si>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</si>
  <si>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</si>
  <si>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</si>
  <si>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</si>
  <si>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</si>
  <si>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</si>
  <si>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</si>
  <si>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</si>
  <si>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</si>
  <si>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</si>
  <si>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</si>
  <si>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</si>
  <si>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</si>
  <si>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</si>
  <si>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</si>
  <si>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</si>
  <si>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</si>
  <si>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</si>
  <si>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</si>
  <si>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</si>
  <si>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</si>
  <si>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</si>
  <si>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</si>
  <si>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</si>
  <si>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</si>
  <si>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</si>
  <si>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</si>
  <si>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</si>
  <si>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</si>
  <si>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</si>
  <si>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</si>
  <si>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</si>
  <si>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</si>
  <si>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</si>
  <si>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</si>
  <si>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</si>
  <si>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</si>
  <si>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</si>
  <si>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</si>
  <si>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</si>
  <si>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</si>
  <si>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</si>
  <si>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</si>
  <si>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</si>
  <si>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</si>
  <si>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</si>
  <si>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</si>
  <si>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</si>
  <si>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</si>
  <si>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</si>
  <si>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</si>
  <si>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</si>
  <si>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</si>
  <si>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</si>
  <si>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</si>
  <si>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</si>
  <si>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</si>
  <si>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</si>
  <si>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</si>
  <si>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</si>
  <si>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</si>
  <si>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</si>
  <si>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</si>
  <si>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</si>
  <si>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</si>
  <si>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</si>
  <si>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</si>
  <si>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</si>
  <si>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</si>
  <si>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</si>
  <si>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</si>
  <si>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</si>
  <si>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</si>
  <si>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</si>
  <si>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</si>
  <si>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</si>
  <si>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</si>
  <si>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</si>
  <si>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</si>
  <si>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</si>
  <si>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</si>
  <si>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</si>
  <si>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</si>
  <si>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</si>
  <si>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</si>
  <si>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</si>
  <si>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</si>
  <si>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</si>
  <si>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</si>
  <si>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</si>
  <si>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</si>
  <si>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</si>
  <si>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</si>
  <si>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</si>
  <si>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</si>
  <si>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</si>
  <si>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</si>
  <si>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</si>
  <si>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</si>
  <si>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</si>
  <si>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</si>
  <si>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</si>
  <si>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</si>
  <si>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</si>
  <si>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</si>
  <si>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</si>
  <si>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</si>
  <si>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</si>
  <si>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</si>
  <si>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</si>
  <si>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</si>
  <si>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</si>
  <si>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</si>
  <si>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</si>
  <si>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</si>
  <si>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</si>
  <si>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</si>
  <si>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</si>
  <si>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</si>
  <si>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</si>
  <si>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</si>
  <si>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</si>
  <si>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</si>
  <si>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</si>
  <si>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</si>
  <si>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</si>
  <si>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</si>
  <si>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</si>
  <si>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</si>
  <si>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</si>
  <si>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</si>
  <si>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</si>
  <si>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</si>
  <si>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</si>
  <si>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</si>
  <si>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</si>
  <si>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</si>
  <si>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</si>
  <si>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</si>
  <si>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</si>
  <si>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</si>
  <si>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</si>
  <si>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</si>
  <si>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</si>
  <si>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</si>
  <si>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</si>
  <si>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</si>
  <si>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</si>
  <si>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</si>
  <si>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</si>
  <si>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</si>
  <si>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</si>
  <si>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</si>
  <si>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</si>
  <si>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</si>
  <si>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</si>
  <si>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</si>
  <si>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</si>
  <si>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</si>
  <si>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</si>
  <si>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</si>
  <si>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</si>
  <si>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</si>
  <si>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</si>
  <si>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</si>
  <si>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</si>
  <si>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</si>
  <si>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</si>
  <si>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</si>
  <si>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</si>
  <si>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</si>
  <si>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</si>
  <si>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</si>
  <si>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</si>
  <si>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</si>
  <si>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</si>
  <si>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</si>
  <si>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</si>
  <si>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</si>
  <si>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</si>
  <si>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</si>
  <si>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</si>
  <si>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</si>
  <si>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</si>
  <si>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</si>
  <si>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</si>
  <si>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</si>
  <si>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</si>
  <si>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</si>
  <si>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</si>
  <si>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</si>
  <si>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</si>
  <si>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</si>
  <si>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</si>
  <si>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</si>
  <si>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</si>
  <si>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</si>
  <si>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</si>
  <si>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</si>
  <si>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</si>
  <si>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</si>
  <si>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</si>
  <si>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</si>
  <si>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</si>
  <si>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</si>
  <si>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</si>
  <si>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</si>
  <si>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</si>
  <si>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</si>
  <si>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</si>
  <si>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</si>
  <si>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</si>
  <si>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</si>
  <si>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</si>
  <si>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</si>
  <si>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</si>
  <si>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</si>
  <si>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</si>
  <si>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</si>
  <si>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</si>
  <si>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</si>
  <si>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</si>
  <si>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</si>
  <si>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</si>
  <si>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</si>
  <si>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</si>
  <si>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</si>
  <si>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</si>
  <si>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</si>
  <si>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</si>
  <si>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</si>
  <si>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</si>
  <si>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</si>
  <si>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</si>
  <si>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</si>
  <si>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</si>
  <si>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</si>
  <si>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</si>
  <si>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</si>
  <si>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</si>
  <si>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</si>
  <si>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</si>
  <si>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</si>
  <si>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</si>
  <si>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</si>
  <si>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</si>
  <si>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</si>
  <si>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</si>
  <si>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</si>
  <si>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</si>
  <si>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</si>
  <si>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</si>
  <si>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</si>
  <si>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</si>
  <si>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</si>
  <si>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</si>
  <si>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</si>
  <si>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</si>
  <si>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</si>
  <si>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</si>
  <si>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</si>
  <si>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</si>
  <si>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</si>
  <si>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</si>
  <si>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</si>
  <si>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</si>
  <si>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</si>
  <si>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</si>
  <si>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</si>
  <si>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</si>
  <si>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</si>
  <si>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</si>
  <si>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</si>
  <si>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</si>
  <si>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</si>
  <si>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</si>
  <si>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</si>
  <si>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</si>
  <si>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</si>
  <si>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</si>
  <si>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</si>
  <si>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</si>
  <si>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</si>
  <si>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</si>
  <si>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</si>
  <si>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</si>
  <si>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</si>
  <si>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</si>
  <si>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</si>
  <si>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</si>
  <si>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</si>
  <si>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</si>
  <si>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</si>
  <si>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</si>
  <si>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</si>
  <si>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</si>
  <si>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</si>
  <si>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</si>
  <si>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</si>
  <si>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</si>
  <si>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</si>
  <si>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</si>
  <si>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</si>
  <si>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</si>
  <si>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</si>
  <si>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</si>
  <si>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</si>
  <si>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</si>
  <si>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</si>
  <si>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</si>
  <si>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</si>
  <si>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</si>
  <si>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</si>
  <si>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</si>
  <si>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</si>
  <si>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</si>
  <si>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</si>
  <si>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</si>
  <si>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</si>
  <si>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</si>
  <si>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</si>
  <si>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</si>
  <si>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</si>
  <si>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</si>
  <si>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</si>
  <si>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</si>
  <si>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</si>
  <si>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</si>
  <si>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</si>
  <si>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</si>
  <si>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</si>
  <si>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</si>
  <si>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</si>
  <si>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</si>
  <si>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</si>
  <si>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</si>
  <si>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</si>
  <si>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</si>
  <si>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</si>
  <si>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</si>
  <si>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</si>
  <si>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</si>
  <si>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</si>
  <si>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</si>
  <si>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</si>
  <si>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</si>
  <si>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</si>
  <si>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</si>
  <si>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</si>
  <si>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</si>
  <si>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</si>
  <si>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</si>
  <si>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</si>
  <si>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</si>
  <si>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</si>
  <si>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</si>
  <si>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</si>
  <si>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</si>
  <si>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</si>
  <si>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</si>
  <si>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</si>
  <si>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</si>
  <si>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</si>
  <si>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</si>
  <si>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</si>
  <si>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</si>
  <si>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</si>
  <si>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</si>
  <si>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</si>
  <si>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</si>
  <si>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</si>
  <si>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</si>
  <si>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</si>
  <si>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</si>
  <si>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</si>
  <si>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</si>
  <si>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</si>
  <si>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</si>
  <si>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</si>
  <si>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</si>
  <si>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</si>
  <si>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</si>
  <si>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</si>
  <si>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</si>
  <si>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</si>
  <si>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</si>
  <si>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</si>
  <si>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</si>
  <si>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</si>
  <si>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</si>
  <si>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</si>
  <si>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</si>
  <si>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</si>
  <si>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</si>
  <si>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</si>
  <si>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</si>
  <si>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</si>
  <si>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</si>
  <si>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</si>
  <si>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</si>
  <si>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</si>
  <si>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</si>
  <si>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</si>
  <si>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</si>
  <si>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</si>
  <si>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</si>
  <si>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</si>
  <si>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</si>
  <si>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</si>
  <si>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</si>
  <si>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</si>
  <si>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</si>
  <si>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</si>
  <si>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</si>
  <si>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</si>
  <si>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</si>
  <si>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</si>
  <si>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</si>
  <si>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</si>
  <si>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</si>
  <si>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</si>
  <si>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</si>
  <si>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</si>
  <si>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</si>
  <si>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</si>
  <si>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</si>
  <si>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</si>
  <si>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</si>
  <si>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</si>
  <si>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</si>
  <si>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</si>
  <si>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</si>
  <si>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</si>
  <si>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</si>
  <si>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</si>
  <si>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</si>
  <si>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</si>
  <si>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</si>
  <si>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</si>
  <si>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</si>
  <si>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</si>
  <si>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</si>
  <si>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</si>
  <si>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</si>
  <si>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</si>
  <si>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</si>
  <si>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</si>
  <si>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</si>
  <si>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</si>
  <si>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</si>
  <si>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</si>
  <si>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</si>
  <si>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</si>
  <si>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</si>
  <si>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</si>
  <si>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</si>
  <si>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</si>
  <si>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</si>
  <si>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</si>
  <si>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</si>
  <si>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</si>
  <si>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</si>
  <si>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</si>
  <si>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</si>
  <si>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</si>
  <si>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</si>
  <si>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</si>
  <si>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</si>
  <si>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</si>
  <si>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</si>
  <si>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</si>
  <si>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</si>
  <si>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</si>
  <si>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</si>
  <si>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</si>
  <si>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</si>
  <si>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</si>
  <si>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</si>
  <si>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</si>
  <si>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</si>
  <si>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</si>
  <si>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</si>
  <si>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</si>
  <si>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</si>
  <si>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</si>
  <si>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</si>
  <si>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</si>
  <si>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</si>
  <si>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</si>
  <si>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</si>
  <si>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</si>
  <si>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</si>
  <si>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</si>
  <si>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</si>
  <si>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</si>
  <si>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</si>
  <si>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</si>
  <si>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</si>
  <si>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</si>
  <si>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</si>
  <si>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</si>
  <si>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</si>
  <si>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</si>
  <si>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</si>
  <si>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</si>
  <si>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</si>
  <si>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</si>
  <si>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</si>
  <si>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</si>
  <si>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</si>
  <si>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</si>
  <si>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</si>
  <si>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</si>
  <si>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</si>
  <si>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</si>
  <si>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</si>
  <si>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</si>
  <si>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</si>
  <si>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</si>
  <si>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</si>
  <si>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</si>
  <si>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</si>
  <si>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</si>
  <si>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</si>
  <si>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</si>
  <si>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</si>
  <si>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</si>
  <si>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</si>
  <si>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</si>
  <si>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</si>
  <si>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</si>
  <si>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</si>
  <si>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</si>
  <si>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</si>
  <si>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</si>
  <si>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</si>
  <si>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</si>
  <si>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</si>
  <si>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</si>
  <si>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</si>
  <si>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</si>
  <si>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</si>
  <si>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</si>
  <si>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</si>
  <si>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</si>
  <si>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</si>
  <si>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</si>
  <si>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</si>
  <si>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</si>
  <si>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</si>
  <si>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</si>
  <si>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</si>
  <si>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</si>
  <si>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</si>
  <si>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</si>
  <si>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</si>
  <si>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</si>
  <si>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</si>
  <si>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</si>
  <si>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</si>
  <si>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</si>
  <si>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</si>
  <si>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</si>
  <si>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</si>
  <si>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</si>
  <si>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</si>
  <si>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</si>
  <si>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</si>
  <si>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</si>
  <si>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</si>
  <si>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</si>
  <si>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</si>
  <si>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</si>
  <si>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</si>
  <si>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</si>
  <si>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</si>
  <si>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</si>
  <si>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</si>
  <si>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</si>
  <si>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</si>
  <si>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</si>
  <si>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</si>
  <si>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</si>
  <si>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</si>
  <si>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</si>
  <si>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</si>
  <si>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</si>
  <si>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</si>
  <si>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</si>
  <si>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</si>
  <si>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</si>
  <si>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</si>
  <si>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</si>
  <si>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</si>
  <si>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</si>
  <si>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</si>
  <si>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</si>
  <si>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</si>
  <si>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</si>
  <si>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</si>
  <si>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</si>
  <si>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</si>
  <si>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</si>
  <si>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</si>
  <si>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</si>
  <si>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</si>
  <si>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</si>
  <si>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</si>
  <si>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</si>
  <si>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</si>
  <si>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</si>
  <si>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</si>
  <si>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</si>
  <si>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</si>
  <si>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</si>
  <si>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</si>
  <si>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</si>
  <si>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</si>
  <si>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</si>
  <si>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</si>
  <si>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</si>
  <si>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</si>
  <si>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</si>
  <si>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</si>
  <si>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</si>
  <si>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</si>
  <si>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</si>
  <si>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</si>
  <si>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</si>
  <si>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</si>
  <si>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</si>
  <si>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</si>
  <si>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</si>
  <si>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</si>
  <si>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</si>
  <si>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</si>
  <si>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</si>
  <si>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</si>
  <si>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</si>
  <si>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</si>
  <si>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</si>
  <si>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</si>
  <si>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</si>
  <si>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</si>
  <si>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</si>
  <si>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</si>
  <si>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</si>
  <si>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</si>
  <si>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</si>
  <si>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</si>
  <si>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</si>
  <si>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</si>
  <si>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</si>
  <si>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</si>
  <si>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</si>
  <si>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</si>
  <si>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</si>
  <si>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</si>
  <si>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</si>
  <si>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</si>
  <si>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</si>
  <si>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</si>
  <si>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</si>
  <si>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</si>
  <si>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</si>
  <si>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</si>
  <si>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</si>
  <si>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</si>
  <si>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</si>
  <si>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</si>
  <si>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</si>
  <si>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</si>
  <si>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</si>
  <si>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</si>
  <si>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</si>
  <si>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</si>
  <si>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</si>
  <si>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</si>
  <si>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</si>
  <si>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</si>
  <si>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</si>
  <si>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</si>
  <si>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</si>
  <si>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</si>
  <si>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</si>
  <si>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</si>
  <si>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</si>
  <si>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</si>
  <si>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</si>
  <si>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</si>
  <si>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</si>
  <si>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</si>
  <si>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</si>
  <si>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</si>
  <si>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</si>
  <si>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</si>
  <si>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</si>
  <si>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</si>
  <si>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</si>
  <si>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</si>
  <si>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</si>
  <si>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</si>
  <si>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</si>
  <si>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</si>
  <si>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</si>
  <si>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</si>
  <si>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</si>
  <si>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</si>
  <si>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</si>
  <si>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</si>
  <si>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</si>
  <si>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</si>
  <si>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</si>
  <si>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</si>
  <si>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</si>
  <si>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</si>
  <si>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</si>
  <si>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</si>
  <si>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</si>
  <si>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</si>
  <si>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</si>
  <si>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</si>
  <si>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</si>
  <si>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</si>
  <si>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</si>
  <si>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</si>
  <si>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</si>
  <si>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</si>
  <si>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</si>
  <si>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</si>
  <si>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</si>
  <si>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</si>
  <si>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</si>
  <si>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</si>
  <si>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</si>
  <si>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</si>
  <si>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</si>
  <si>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</si>
  <si>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</si>
  <si>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</si>
  <si>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</si>
  <si>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</si>
  <si>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</si>
  <si>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</si>
  <si>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</si>
  <si>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</si>
  <si>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</si>
  <si>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</si>
  <si>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</si>
  <si>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</si>
  <si>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</si>
  <si>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</si>
  <si>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</si>
  <si>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</si>
  <si>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</si>
  <si>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</si>
  <si>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</si>
  <si>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</si>
  <si>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</si>
  <si>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</si>
  <si>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</si>
  <si>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</si>
  <si>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</si>
  <si>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</si>
  <si>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</si>
  <si>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</si>
  <si>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</si>
  <si>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</si>
  <si>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</si>
  <si>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</si>
  <si>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</si>
  <si>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</si>
  <si>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</si>
  <si>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</si>
  <si>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</si>
  <si>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</si>
  <si>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</si>
  <si>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</si>
  <si>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</si>
  <si>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</si>
  <si>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</si>
  <si>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</si>
  <si>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</si>
  <si>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</si>
  <si>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</si>
  <si>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</si>
  <si>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</si>
  <si>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</si>
  <si>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</si>
  <si>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</si>
  <si>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</si>
  <si>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</si>
  <si>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</si>
  <si>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</si>
  <si>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</si>
  <si>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</si>
  <si>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</si>
  <si>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</si>
  <si>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</si>
  <si>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</si>
  <si>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</si>
  <si>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</si>
  <si>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</si>
  <si>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</si>
  <si>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</si>
  <si>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</si>
  <si>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</si>
  <si>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</si>
  <si>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</si>
  <si>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</si>
  <si>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</si>
  <si>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</si>
  <si>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</si>
  <si>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</si>
  <si>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</si>
  <si>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</si>
  <si>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</si>
  <si>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</si>
  <si>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</si>
  <si>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</si>
  <si>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</si>
  <si>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</si>
  <si>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</si>
  <si>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</si>
  <si>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</si>
  <si>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</si>
  <si>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</si>
  <si>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</si>
  <si>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</si>
  <si>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</si>
  <si>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</si>
  <si>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</si>
  <si>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</si>
  <si>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</si>
  <si>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</si>
  <si>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</si>
  <si>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</si>
  <si>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</si>
  <si>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</si>
  <si>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</si>
  <si>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</si>
  <si>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</si>
  <si>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</si>
  <si>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</si>
  <si>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</si>
  <si>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</si>
  <si>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</si>
  <si>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</si>
  <si>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</si>
  <si>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</si>
  <si>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</si>
  <si>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</si>
  <si>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</si>
  <si>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</si>
  <si>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</si>
  <si>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</si>
  <si>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</si>
  <si>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</si>
  <si>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</si>
  <si>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</si>
  <si>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</si>
  <si>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</si>
  <si>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</si>
  <si>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</si>
  <si>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</si>
  <si>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</si>
  <si>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</si>
  <si>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</si>
  <si>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</si>
  <si>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</si>
  <si>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</si>
  <si>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</si>
  <si>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</si>
  <si>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</si>
  <si>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</si>
  <si>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</si>
  <si>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</si>
  <si>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</si>
  <si>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</si>
  <si>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</si>
  <si>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</si>
  <si>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</si>
  <si>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</si>
  <si>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</si>
  <si>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</si>
  <si>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</si>
  <si>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</si>
  <si>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</si>
  <si>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</si>
  <si>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</si>
  <si>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</si>
  <si>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</si>
  <si>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</si>
  <si>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</si>
  <si>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</si>
  <si>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</si>
  <si>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</si>
  <si>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</si>
  <si>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</si>
  <si>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</si>
  <si>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</si>
  <si>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</si>
  <si>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</si>
  <si>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</si>
  <si>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</si>
  <si>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</si>
  <si>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</si>
  <si>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</si>
  <si>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</si>
  <si>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</si>
  <si>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</si>
  <si>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</si>
  <si>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</si>
  <si>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</si>
  <si>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</si>
  <si>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</si>
  <si>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</si>
  <si>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</si>
  <si>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</si>
  <si>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</si>
  <si>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</si>
  <si>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</si>
  <si>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</si>
  <si>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</si>
  <si>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</si>
  <si>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</si>
  <si>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</si>
  <si>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</si>
  <si>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</si>
  <si>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</si>
  <si>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</si>
  <si>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</si>
  <si>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</si>
  <si>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</si>
  <si>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</si>
  <si>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</si>
  <si>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</si>
  <si>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</si>
  <si>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</si>
  <si>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</si>
  <si>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</si>
  <si>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</si>
  <si>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</si>
  <si>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</si>
  <si>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</si>
  <si>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</si>
  <si>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</si>
  <si>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</si>
  <si>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</si>
  <si>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</si>
  <si>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</si>
  <si>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</si>
  <si>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</si>
  <si>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</si>
  <si>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</si>
  <si>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</si>
  <si>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</si>
  <si>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</si>
  <si>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</si>
  <si>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</si>
  <si>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</si>
  <si>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</si>
  <si>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</si>
  <si>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</si>
  <si>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</si>
  <si>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</si>
  <si>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</si>
  <si>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</si>
  <si>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</si>
  <si>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</si>
  <si>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</si>
  <si>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</si>
  <si>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</si>
  <si>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</si>
  <si>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</si>
  <si>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</si>
  <si>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</si>
  <si>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</si>
  <si>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</si>
  <si>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</si>
  <si>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</si>
  <si>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</si>
  <si>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</si>
  <si>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</si>
  <si>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</si>
  <si>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</si>
  <si>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</si>
  <si>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</si>
  <si>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</si>
  <si>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</si>
  <si>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</si>
  <si>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</si>
  <si>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</si>
  <si>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</si>
  <si>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</si>
  <si>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</si>
  <si>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</si>
  <si>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</si>
  <si>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</si>
  <si>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</si>
  <si>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</si>
  <si>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</si>
  <si>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</si>
  <si>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</si>
  <si>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</si>
  <si>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</si>
  <si>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</si>
  <si>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</si>
  <si>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</si>
  <si>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</si>
  <si>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</si>
  <si>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</si>
  <si>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</si>
  <si>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</si>
  <si>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</si>
  <si>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</si>
  <si>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</si>
  <si>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</si>
  <si>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</si>
  <si>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</si>
  <si>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</si>
  <si>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</si>
  <si>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</si>
  <si>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</si>
  <si>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</si>
  <si>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</si>
  <si>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</si>
  <si>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</si>
  <si>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</si>
  <si>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</si>
  <si>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</si>
  <si>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</si>
  <si>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</si>
  <si>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</si>
  <si>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</si>
  <si>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</si>
  <si>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</si>
  <si>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</si>
  <si>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</si>
  <si>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</si>
  <si>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</si>
  <si>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</si>
  <si>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</si>
  <si>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</si>
  <si>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</si>
  <si>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</si>
  <si>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</si>
  <si>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</si>
  <si>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</si>
  <si>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</si>
  <si>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</si>
  <si>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</si>
  <si>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</si>
  <si>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</si>
  <si>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</si>
  <si>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</si>
  <si>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</si>
  <si>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</si>
  <si>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</si>
  <si>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</si>
  <si>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</si>
  <si>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</si>
  <si>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</si>
  <si>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</si>
  <si>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</si>
  <si>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</si>
  <si>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</si>
  <si>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</si>
  <si>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</si>
  <si>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</si>
  <si>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</si>
  <si>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</si>
  <si>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</si>
  <si>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</si>
  <si>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</si>
  <si>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</si>
  <si>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</si>
  <si>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</si>
  <si>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</si>
  <si>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</si>
  <si>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</si>
  <si>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</si>
  <si>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</si>
  <si>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</si>
  <si>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</si>
  <si>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</si>
  <si>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</si>
  <si>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</si>
  <si>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</si>
  <si>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</si>
  <si>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</si>
  <si>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</si>
  <si>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</si>
  <si>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</si>
  <si>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</si>
  <si>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</si>
  <si>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</si>
  <si>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</si>
  <si>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</si>
  <si>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</si>
  <si>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</si>
  <si>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</si>
  <si>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</si>
  <si>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</si>
  <si>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</si>
  <si>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</si>
  <si>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</si>
  <si>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</si>
  <si>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</si>
  <si>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</si>
  <si>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</si>
  <si>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</si>
  <si>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</si>
  <si>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</si>
  <si>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</si>
  <si>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</si>
  <si>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</si>
  <si>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</si>
  <si>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</si>
  <si>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</si>
  <si>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</si>
  <si>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</si>
  <si>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</si>
  <si>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</si>
  <si>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</si>
  <si>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</si>
  <si>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</si>
  <si>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</si>
  <si>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</si>
  <si>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</si>
  <si>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</si>
  <si>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</si>
  <si>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</si>
  <si>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</si>
  <si>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</si>
  <si>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</si>
  <si>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</si>
  <si>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</si>
  <si>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</si>
  <si>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</si>
  <si>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</si>
  <si>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</si>
  <si>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</si>
  <si>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</si>
  <si>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</si>
  <si>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</si>
  <si>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</si>
  <si>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</si>
  <si>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</si>
  <si>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</si>
  <si>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</si>
  <si>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</si>
  <si>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</si>
  <si>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</si>
  <si>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</si>
  <si>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</si>
  <si>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</si>
  <si>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</si>
  <si>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</si>
  <si>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</si>
  <si>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</si>
  <si>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</si>
  <si>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</si>
  <si>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</si>
  <si>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</si>
  <si>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</si>
  <si>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</si>
  <si>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</si>
  <si>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</si>
  <si>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</si>
  <si>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</si>
  <si>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</si>
  <si>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</si>
  <si>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</si>
  <si>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</si>
  <si>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</si>
  <si>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</si>
  <si>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</si>
  <si>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</si>
  <si>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</si>
  <si>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</si>
  <si>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</si>
  <si>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</si>
  <si>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</si>
  <si>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</si>
  <si>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</si>
  <si>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</si>
  <si>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</si>
  <si>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</si>
  <si>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</si>
  <si>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</si>
  <si>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</si>
  <si>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</si>
  <si>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</si>
  <si>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</si>
  <si>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</si>
  <si>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</si>
  <si>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</si>
  <si>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</si>
  <si>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</si>
  <si>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</si>
  <si>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</si>
  <si>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</si>
  <si>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</si>
  <si>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</si>
  <si>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</si>
  <si>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</si>
  <si>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</si>
  <si>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</si>
  <si>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</si>
  <si>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</si>
  <si>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</si>
  <si>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</si>
  <si>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</si>
  <si>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</si>
  <si>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</si>
  <si>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</si>
  <si>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</si>
  <si>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</si>
  <si>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</si>
  <si>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</si>
  <si>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</si>
  <si>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</si>
  <si>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</si>
  <si>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</si>
  <si>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</si>
  <si>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</si>
  <si>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</si>
  <si>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</si>
  <si>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</si>
  <si>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</si>
  <si>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</si>
  <si>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</si>
  <si>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</si>
  <si>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</si>
  <si>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</si>
  <si>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</si>
  <si>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</si>
  <si>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</si>
  <si>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</si>
  <si>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</si>
  <si>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</si>
  <si>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</si>
  <si>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</si>
  <si>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</si>
  <si>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</si>
  <si>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</si>
  <si>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</si>
  <si>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</si>
  <si>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</si>
  <si>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</si>
  <si>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</si>
  <si>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</si>
  <si>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</si>
  <si>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</si>
  <si>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</si>
  <si>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</si>
  <si>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</si>
  <si>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</si>
  <si>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</si>
  <si>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</si>
  <si>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</si>
  <si>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</si>
  <si>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</si>
  <si>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</si>
  <si>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</si>
  <si>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</si>
  <si>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</si>
  <si>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</si>
  <si>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</si>
  <si>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</si>
  <si>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</si>
  <si>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</si>
  <si>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</si>
  <si>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</si>
  <si>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</si>
  <si>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</si>
  <si>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</si>
  <si>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</si>
  <si>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</si>
  <si>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</si>
  <si>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</si>
  <si>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</si>
  <si>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</si>
  <si>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</si>
  <si>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</si>
  <si>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</si>
  <si>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</si>
  <si>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</si>
  <si>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</si>
  <si>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</si>
  <si>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</si>
  <si>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</si>
  <si>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</si>
  <si>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</si>
  <si>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</si>
  <si>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</si>
  <si>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</si>
  <si>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</si>
  <si>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</si>
  <si>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</si>
  <si>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</si>
  <si>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</si>
  <si>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</si>
  <si>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</si>
  <si>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</si>
  <si>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</si>
  <si>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</si>
  <si>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</si>
  <si>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</si>
  <si>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</si>
  <si>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</si>
  <si>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</si>
  <si>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</si>
  <si>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</si>
  <si>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</si>
  <si>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</si>
  <si>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</si>
  <si>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</si>
  <si>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</si>
  <si>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</si>
  <si>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</si>
  <si>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</si>
  <si>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</si>
  <si>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</si>
  <si>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</si>
  <si>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</si>
  <si>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</si>
  <si>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</si>
  <si>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</si>
  <si>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</si>
  <si>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</si>
  <si>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</si>
  <si>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</si>
  <si>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</si>
  <si>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</si>
  <si>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</si>
  <si>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</si>
  <si>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</si>
  <si>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</si>
  <si>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</si>
  <si>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</si>
  <si>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</si>
  <si>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</si>
  <si>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</si>
  <si>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</si>
  <si>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</si>
  <si>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</si>
  <si>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</si>
  <si>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</si>
  <si>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</si>
  <si>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</si>
  <si>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</si>
  <si>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</si>
  <si>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</si>
  <si>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</si>
  <si>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</si>
  <si>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</si>
  <si>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</si>
  <si>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</si>
  <si>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</si>
  <si>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</si>
  <si>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</si>
  <si>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</si>
  <si>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</si>
  <si>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</si>
  <si>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</si>
  <si>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</si>
  <si>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</si>
  <si>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</si>
  <si>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</si>
  <si>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</si>
  <si>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</si>
  <si>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</si>
  <si>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</si>
  <si>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</si>
  <si>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</si>
  <si>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</si>
  <si>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</si>
  <si>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</si>
  <si>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</si>
  <si>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</si>
  <si>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</si>
  <si>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</si>
  <si>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</si>
  <si>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</si>
  <si>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</si>
  <si>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</si>
  <si>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</si>
  <si>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</si>
  <si>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</si>
  <si>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</si>
  <si>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</si>
  <si>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</si>
  <si>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</si>
  <si>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</si>
  <si>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</si>
  <si>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</si>
  <si>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</si>
  <si>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</si>
  <si>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</si>
  <si>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</si>
  <si>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</si>
  <si>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</si>
  <si>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</si>
  <si>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</si>
  <si>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</si>
  <si>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</si>
  <si>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</si>
  <si>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</si>
  <si>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</si>
  <si>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</si>
  <si>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</si>
  <si>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</si>
  <si>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</si>
  <si>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</si>
  <si>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</si>
  <si>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</si>
  <si>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</si>
  <si>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</si>
  <si>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</si>
  <si>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</si>
  <si>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</si>
  <si>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</si>
  <si>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</si>
  <si>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</si>
  <si>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</si>
  <si>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</si>
  <si>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</si>
  <si>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</si>
  <si>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</si>
  <si>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</si>
  <si>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</si>
  <si>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</si>
  <si>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</si>
  <si>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</si>
  <si>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</si>
  <si>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</si>
  <si>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</si>
  <si>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</si>
  <si>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</si>
  <si>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</si>
  <si>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</si>
  <si>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</si>
  <si>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</si>
  <si>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</si>
  <si>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</si>
  <si>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</si>
  <si>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</si>
  <si>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</si>
  <si>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</si>
  <si>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</si>
  <si>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</si>
  <si>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</si>
  <si>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</si>
  <si>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</si>
  <si>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</si>
  <si>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</si>
  <si>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</si>
  <si>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</si>
  <si>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</si>
  <si>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</si>
  <si>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</si>
  <si>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</si>
  <si>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</si>
  <si>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</si>
  <si>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</si>
  <si>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</si>
  <si>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</si>
  <si>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</si>
  <si>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</si>
  <si>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</si>
  <si>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</si>
  <si>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</si>
  <si>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</si>
  <si>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</si>
  <si>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</si>
  <si>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</si>
  <si>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</si>
  <si>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</si>
  <si>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</si>
  <si>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</si>
  <si>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</si>
  <si>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</si>
  <si>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</si>
  <si>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</si>
  <si>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</si>
  <si>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</si>
  <si>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</si>
  <si>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</si>
  <si>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</si>
  <si>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</si>
  <si>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</si>
  <si>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</si>
  <si>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</si>
  <si>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</si>
  <si>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</si>
  <si>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</si>
  <si>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</si>
  <si>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</si>
  <si>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</si>
  <si>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</si>
  <si>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</si>
  <si>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</si>
  <si>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</si>
  <si>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</si>
  <si>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</si>
  <si>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</si>
  <si>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</si>
  <si>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</si>
  <si>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</si>
  <si>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</si>
  <si>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</si>
  <si>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</si>
  <si>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</si>
  <si>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</si>
  <si>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</si>
  <si>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</si>
  <si>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</si>
  <si>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</si>
  <si>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</si>
  <si>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</si>
  <si>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</si>
  <si>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</si>
  <si>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</si>
  <si>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</si>
  <si>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</si>
  <si>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</si>
  <si>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</si>
  <si>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</si>
  <si>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</si>
  <si>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</si>
  <si>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</si>
  <si>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</si>
  <si>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</si>
  <si>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</si>
  <si>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</si>
  <si>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</si>
  <si>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</si>
  <si>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</si>
  <si>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</si>
  <si>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</si>
  <si>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</si>
  <si>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</si>
  <si>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</si>
  <si>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</si>
  <si>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</si>
  <si>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</si>
  <si>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</si>
  <si>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</si>
  <si>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</si>
  <si>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</si>
  <si>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</si>
  <si>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</si>
  <si>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</si>
  <si>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</si>
  <si>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</si>
  <si>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</si>
  <si>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</si>
  <si>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</si>
  <si>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</si>
  <si>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</si>
  <si>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</si>
  <si>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</si>
  <si>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</si>
  <si>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</si>
  <si>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</si>
  <si>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</si>
  <si>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</si>
  <si>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</si>
  <si>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</si>
  <si>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</si>
  <si>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</si>
  <si>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</si>
  <si>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</si>
  <si>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</si>
  <si>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</si>
  <si>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</si>
  <si>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</si>
  <si>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</si>
  <si>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</si>
  <si>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</si>
  <si>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</si>
  <si>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</si>
  <si>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</si>
  <si>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</si>
  <si>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</si>
  <si>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</si>
  <si>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</si>
  <si>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</si>
  <si>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</si>
  <si>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</si>
  <si>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</si>
  <si>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</si>
  <si>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</si>
  <si>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</si>
  <si>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</si>
  <si>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</si>
  <si>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</si>
  <si>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</si>
  <si>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</si>
  <si>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</si>
  <si>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</si>
  <si>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</si>
  <si>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</si>
  <si>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</si>
  <si>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</si>
  <si>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</si>
  <si>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</si>
  <si>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</si>
  <si>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</si>
  <si>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</si>
  <si>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</si>
  <si>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</si>
  <si>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</si>
  <si>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</si>
  <si>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</si>
  <si>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</si>
  <si>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</si>
  <si>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</si>
  <si>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</si>
  <si>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</si>
  <si>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</si>
  <si>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</si>
  <si>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</si>
  <si>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</si>
  <si>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</si>
  <si>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</si>
  <si>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</si>
  <si>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</si>
  <si>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</si>
  <si>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</si>
  <si>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</si>
  <si>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</si>
  <si>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</si>
  <si>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</si>
  <si>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</si>
  <si>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</si>
  <si>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</si>
  <si>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</si>
  <si>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</si>
  <si>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</si>
  <si>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</si>
  <si>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</si>
  <si>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</si>
  <si>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</si>
  <si>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</si>
  <si>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</si>
  <si>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</si>
  <si>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</si>
  <si>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</si>
  <si>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</si>
  <si>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</si>
  <si>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</si>
  <si>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</si>
  <si>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</si>
  <si>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</si>
  <si>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</si>
  <si>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</si>
  <si>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</si>
  <si>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</si>
  <si>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</si>
  <si>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</si>
  <si>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</si>
  <si>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</si>
  <si>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</si>
  <si>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ETA 30 min</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</si>
  <si>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</si>
  <si>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</si>
  <si>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</si>
  <si>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</si>
  <si>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</si>
  <si>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</si>
  <si>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</si>
  <si>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</si>
  <si>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</si>
  <si>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</si>
  <si>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</si>
  <si>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</si>
  <si>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PCM-20251030-00000508</t>
  </si>
  <si>
    <t>ETA 120min</t>
  </si>
  <si>
    <t>PCM-20251110-00000727</t>
  </si>
  <si>
    <t>KMS0594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</si>
</sst>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308.48373923610779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45971.432165162034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45971.432165162034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45971.432165162034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45971.432165162034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45971.432165162034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45971.432165162034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45971.432165162034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45971.432165162034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45971.432165162034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45971.432165162034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45971.432165162034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45971.432165162034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45971.432165162034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45971.432165162034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45971.432165162034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45971.432165162034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45971.432165162034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45971.432165162034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45971.432165162034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45971.432165162034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45971.432165162034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45971.432165162034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45971.432165162034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45971.432165162034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45971.432165162034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45971.432165162034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45971.432165162034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45971.432165162034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45971.432165162034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45971.432165162034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45971.432165162034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45971.432165162034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45971.432165162034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45971.432165162034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45971.432165162034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45971.432165162034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45971.432165162034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45971.432165162034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45971.432165162034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45971.432165162034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45971.432165162034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45971.432165162034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45971.432165162034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45971.432165162034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45971.432165162034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45971.432165162034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45971.432165162034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45971.432165162034</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45971.432165162034</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9E2F3E2D-BE95-4EEF-8238-29AF831972E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146.43232719907246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39105</v>
      </c>
      <c r="B4" s="18" t="str">
        <f>IFERROR(VLOOKUP(D4,DB!A:K,11,0),"")</f>
        <v>R2</v>
      </c>
      <c r="C4" s="18">
        <v>1</v>
      </c>
      <c r="D4" s="18" t="s">
        <v>21480</v>
      </c>
      <c r="E4" s="103" t="s">
        <v>39021</v>
      </c>
      <c r="F4" s="104">
        <v>45971.188437500001</v>
      </c>
      <c r="G4" s="105">
        <f t="shared" ca="1" si="0"/>
        <v>0.24372766203305218</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25972</v>
      </c>
      <c r="E5" s="103"/>
      <c r="F5" s="104"/>
      <c r="G5" s="105">
        <f t="shared" ca="1" si="0"/>
        <v>45971.432165162034</v>
      </c>
      <c r="H5" s="104">
        <v>45971.269837962966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12914</v>
      </c>
      <c r="E6" s="103" t="s">
        <v>39021</v>
      </c>
      <c r="F6" s="104">
        <v>45971.306087962963</v>
      </c>
      <c r="G6" s="105">
        <f t="shared" ca="1" si="0"/>
        <v>0.12607719907100545</v>
      </c>
      <c r="H6" s="104">
        <v>45971.300138888888</v>
      </c>
      <c r="I6" s="18" t="str">
        <f>IFERROR(VLOOKUP(D6,DB!A:F,6,0),"")</f>
        <v>SCECO</v>
      </c>
      <c r="J6" s="18" t="str">
        <f>IFERROR(VLOOKUP(D6,DB!A:G,7,0),"")</f>
        <v>Dead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39110</v>
      </c>
      <c r="B7" s="18" t="str">
        <f>IFERROR(VLOOKUP(D7,DB!A:K,11,0),"")</f>
        <v>R2</v>
      </c>
      <c r="C7" s="18">
        <v>2</v>
      </c>
      <c r="D7" s="18" t="s">
        <v>23689</v>
      </c>
      <c r="E7" s="103" t="s">
        <v>39021</v>
      </c>
      <c r="F7" s="104">
        <v>45971.329745370371</v>
      </c>
      <c r="G7" s="105">
        <f t="shared" ref="G7:G36" ca="1" si="1">IFERROR(NOW()-F7,"-")</f>
        <v>0.10241979166312376</v>
      </c>
      <c r="H7" s="104">
        <v>45971.323993055557</v>
      </c>
      <c r="I7" s="18" t="str">
        <f>IFERROR(VLOOKUP(D7,DB!A:F,6,0),"")</f>
        <v>SCECO</v>
      </c>
      <c r="J7" s="18" t="str">
        <f>IFERROR(VLOOKUP(D7,DB!A:G,7,0),"")</f>
        <v>Vandalized</v>
      </c>
      <c r="K7" s="19" t="s">
        <v>39108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39107</v>
      </c>
      <c r="B8" s="18" t="str">
        <f>IFERROR(VLOOKUP(D8,DB!A:K,11,0),"")</f>
        <v>R2</v>
      </c>
      <c r="C8" s="18">
        <v>1</v>
      </c>
      <c r="D8" s="18" t="s">
        <v>25509</v>
      </c>
      <c r="E8" s="103"/>
      <c r="F8" s="104"/>
      <c r="G8" s="105">
        <f t="shared" ca="1" si="1"/>
        <v>45971.432165162034</v>
      </c>
      <c r="H8" s="104">
        <v>45971.399027777778</v>
      </c>
      <c r="I8" s="18" t="str">
        <f>IFERROR(VLOOKUP(D8,DB!A:F,6,0),"")</f>
        <v>SCECO</v>
      </c>
      <c r="J8" s="18" t="str">
        <f>IFERROR(VLOOKUP(D8,DB!A:G,7,0),"")</f>
        <v>Vandalized</v>
      </c>
      <c r="K8" s="19" t="s">
        <v>39111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45971.432165162034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45971.432165162034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45971.432165162034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45971.432165162034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45971.432165162034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45971.432165162034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45971.432165162034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45971.432165162034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45971.432165162034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45971.432165162034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45971.432165162034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45971.432165162034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45971.432165162034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45971.432165162034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45971.432165162034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45971.432165162034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45971.432165162034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45971.432165162034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45971.432165162034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45971.432165162034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45971.432165162034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45971.432165162034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45971.432165162034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45971.432165162034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45971.432165162034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45971.432165162034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45971.432165162034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45971.432165162034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ref="G37:G68" ca="1" si="2">IFERROR(NOW()-F37,"-")</f>
        <v>45971.432165162034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45971.432165162034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45971.432165162034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45971.432165162034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45971.432165162034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45971.432165162034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27"/>
      <c r="B43" s="128" t="str">
        <f>IFERROR(VLOOKUP(D43,DB!A:K,11,0),"")</f>
        <v/>
      </c>
      <c r="C43" s="128"/>
      <c r="D43" s="128"/>
      <c r="E43" s="129"/>
      <c r="F43" s="130"/>
      <c r="G43" s="131">
        <f t="shared" ca="1" si="2"/>
        <v>45971.432165162034</v>
      </c>
      <c r="H43" s="130"/>
      <c r="I43" s="128" t="str">
        <f>IFERROR(VLOOKUP(D43,DB!A:F,6,0),"")</f>
        <v/>
      </c>
      <c r="J43" s="128" t="str">
        <f>IFERROR(VLOOKUP(D43,DB!A:G,7,0),"")</f>
        <v/>
      </c>
      <c r="K43" s="132"/>
      <c r="L43" s="128" t="str">
        <f>IFERROR(VLOOKUP(D43,DB!A:I,9,0),"")</f>
        <v/>
      </c>
      <c r="M43" s="128"/>
      <c r="N43" s="128"/>
      <c r="O43" s="128"/>
      <c r="P43" s="128"/>
      <c r="Q43" s="128"/>
      <c r="R43" s="128"/>
      <c r="S43" s="128"/>
      <c r="T43" s="128"/>
      <c r="U43" s="128"/>
      <c r="V43" s="128"/>
      <c r="W43" s="128"/>
      <c r="X43" s="128"/>
      <c r="Y43" s="128"/>
      <c r="Z43" s="128"/>
      <c r="AA43" s="128"/>
      <c r="AB43" s="128"/>
      <c r="AC43" s="128"/>
      <c r="AD43" s="128"/>
      <c r="AE43" s="128"/>
      <c r="AF43" s="128"/>
      <c r="AG43" s="128"/>
      <c r="AH43" s="128"/>
      <c r="AI43" s="128"/>
      <c r="AJ43" s="128"/>
      <c r="AK43" s="128"/>
      <c r="AL43" s="128"/>
      <c r="AM43" s="128"/>
      <c r="AN43" s="128"/>
      <c r="AO43" s="128"/>
      <c r="AP43" s="128"/>
      <c r="AQ43" s="128"/>
      <c r="AR43" s="128"/>
      <c r="AS43" s="128"/>
      <c r="AT43" s="128"/>
      <c r="AU43" s="128"/>
      <c r="AV43" s="128"/>
      <c r="AW43" s="128"/>
      <c r="AX43" s="128"/>
      <c r="AY43" s="128"/>
      <c r="AZ43" s="128"/>
      <c r="BA43" s="128"/>
      <c r="BB43" s="128"/>
      <c r="BC43" s="128"/>
      <c r="BD43" s="128"/>
      <c r="BE43" s="128"/>
      <c r="BF43" s="128"/>
      <c r="BG43" s="128"/>
      <c r="BH43" s="128"/>
      <c r="BI43" s="128"/>
      <c r="BJ43" s="128"/>
      <c r="BK43" s="128"/>
      <c r="BL43" s="128"/>
      <c r="BM43" s="128"/>
      <c r="BN43" s="128"/>
      <c r="BO43" s="128"/>
      <c r="BP43" s="128"/>
      <c r="BQ43" s="128"/>
      <c r="BR43" s="128"/>
      <c r="BS43" s="128"/>
      <c r="BT43" s="128"/>
      <c r="BU43" s="128"/>
      <c r="BV43" s="128"/>
      <c r="BW43" s="128"/>
      <c r="BX43" s="128"/>
      <c r="BY43" s="128"/>
      <c r="BZ43" s="128"/>
      <c r="CA43" s="128"/>
      <c r="CB43" s="128"/>
      <c r="CC43" s="128"/>
      <c r="CD43" s="128"/>
      <c r="CE43" s="128"/>
      <c r="CF43" s="128"/>
      <c r="CG43" s="128"/>
      <c r="CH43" s="128"/>
      <c r="CI43" s="128"/>
      <c r="CJ43" s="13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45971.432165162034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45971.432165162034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45971.432165162034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45971.432165162034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45971.432165162034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45971.432165162034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45971.432165162034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45971.432165162034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45971.432165162034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45971.432165162034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45971.432165162034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45971.432165162034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45971.432165162034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45971.432165162034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45971.432165162034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45971.432165162034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45971.432165162034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45971.432165162034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45971.432165162034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45971.432165162034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45971.432165162034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45971.432165162034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45971.432165162034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45971.432165162034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45971.432165162034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45971.432165162034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45971.432165162034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45971.432165162034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45971.432165162034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45971.432165162034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45971.432165162034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45971.432165162034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45971.432165162034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45971.432165162034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45971.432165162034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45971.432165162034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45971.432165162034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45971.432165162034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45971.432165162034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45971.432165162034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45971.432165162034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45971.432165162034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45971.432165162034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45971.432165162034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45971.432165162034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45971.432165162034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45971.432165162034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45971.432165162034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45971.432165162034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45971.432165162034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45971.432165162034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45971.432165162034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45971.432165162034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45971.432165162034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45971.432165162034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45971.432165162034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45971.432165162034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45971.432165162034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45971.432165162034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45971.432165162034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45971.432165162034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45971.432165162034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45971.432165162034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45971.432165162034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45971.432165162034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45971.432165162034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45971.432165162034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45971.432165162034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45971.432165162034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45971.432165162034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45971.432165162034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45971.432165162034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45971.432165162034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45971.432165162034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45971.432165162034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45971.432165162034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45971.432165162034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45971.432165162034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45971.432165162034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45971.432165162034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45971.432165162034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45971.432165162034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45971.432165162034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45971.432165162034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45971.432165162034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45971.432165162034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45971.432165162034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45971.432165162034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45971.432165162034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45971.432165162034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45971.432165162034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45971.432165162034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45971.432165162034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45971.432165162034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45971.432165162034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45971.432165162034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45971.432165162034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45971.432165162034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45971.432165162034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45971.432165162034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45971.432165162034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45971.432165162034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45971.432165162034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45971.432165162034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45971.432165162034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45971.432165162034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45971.432165162034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45971.432165162034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45971.432165162034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45971.432165162034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45971.432165162034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45971.432165162034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45971.432165162034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45971.432165162034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45971.432165162034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45971.432165162034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45971.432165162034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45971.432165162034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45971.432165162034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45971.432165162034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45971.432165162034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45971.432165162034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45971.432165162034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45971.432165162034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45971.432165162034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45971.432165162034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45971.432165162034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45971.432165162034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45971.432165162034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45971.432165162034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45971.432165162034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45971.432165162034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45971.432165162034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45971.432165162034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45971.432165162034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45971.432165162034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45971.432165162034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45971.432165162034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45971.432165162034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45971.432165162034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45971.432165162034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45971.432165162034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45971.432165162034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45971.432165162034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45971.432165162034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45971.432165162034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45971.432165162034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45971.432165162034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45971.432165162034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45971.432165162034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45971.432165162034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45971.432165162034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45971.432165162034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45971.432165162034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45971.432165162034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45971.432165162034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45971.432165162034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45971.432165162034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45971.432165162034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45971.432165162034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45971.432165162034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45971.432165162034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45971.432165162034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45971.432165162034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45971.432165162034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45971.432165162034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45971.432165162034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45971.432165162034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45971.432165162034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45971.432165162034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45971.432165162034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45971.432165162034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45971.432165162034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45971.432165162034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45971.432165162034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45971.432165162034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45971.432165162034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45971.432165162034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45971.432165162034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45971.432165162034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45971.432165162034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45971.432165162034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45971.432165162034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45971.432165162034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45971.432165162034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45971.432165162034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45971.432165162034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45971.432165162034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45971.432165162034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45971.432165162034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45971.432165162034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45971.432165162034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45971.432165162034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45971.432165162034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45971.432165162034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45971.432165162034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45971.432165162034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45971.432165162034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45971.432165162034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45971.432165162034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45971.432165162034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45971.432165162034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45971.432165162034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45971.432165162034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45971.432165162034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45971.432165162034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45971.432165162034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45971.432165162034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45971.432165162034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45971.432165162034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45971.432165162034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45971.432165162034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45971.432165162034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45971.432165162034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45971.432165162034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45971.432165162034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45971.432165162034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45971.432165162034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45971.432165162034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45971.432165162034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45971.432165162034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45971.432165162034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45971.432165162034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45971.432165162034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45971.432165162034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45971.432165162034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45971.432165162034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45971.432165162034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45971.432165162034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45971.432165162034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45971.432165162034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45971.432165162034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45971.432165162034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45971.432165162034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45971.432165162034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45971.432165162034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45971.432165162034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45971.432165162034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45971.432165162034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45971.432165162034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45971.432165162034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45971.432165162034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45971.432165162034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45971.432165162034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45971.432165162034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45971.432165162034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45971.432165162034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45971.432165162034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45971.432165162034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45971.432165162034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45971.432165162034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45971.432165162034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45971.432165162034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45971.432165162034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45971.432165162034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45971.432165162034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45971.432165162034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45971.432165162034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45971.432165162034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45971.432165162034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45971.432165162034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45971.432165162034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45971.432165162034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45971.432165162034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45971.432165162034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45971.432165162034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45971.432165162034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45971.432165162034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45971.432165162034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45971.432165162034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45971.432165162034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45971.432165162034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45971.432165162034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45971.432165162034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45971.432165162034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45971.432165162034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45971.432165162034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45971.432165162034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45971.432165162034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45971.432165162034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45971.432165162034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45971.432165162034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45971.432165162034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45971.432165162034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45971.432165162034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45971.432165162034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45971.432165162034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45971.432165162034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45971.432165162034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45971.432165162034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45971.432165162034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45971.432165162034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45971.432165162034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45971.432165162034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45971.432165162034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45971.432165162034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45971.432165162034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45971.432165162034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45971.432165162034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45971.432165162034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45971.432165162034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45971.432165162034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45971.432165162034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45971.432165162034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45971.432165162034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45971.432165162034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45971.432165162034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45971.432165162034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45971.432165162034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45971.432165162034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45971.432165162034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45971.432165162034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45971.432165162034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45971.432165162034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45971.432165162034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45971.432165162034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45971.432165162034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45971.432165162034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45971.432165162034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45971.432165162034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45971.432165162034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45971.432165162034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45971.432165162034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45971.432165162034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45971.432165162034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45971.432165162034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45971.432165162034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45971.432165162034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45971.432165162034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45971.432165162034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45971.432165162034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45971.432165162034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45971.432165162034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45971.432165162034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45971.432165162034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45971.432165162034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45971.432165162034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45971.432165162034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45971.432165162034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45971.432165162034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45971.432165162034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45971.432165162034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45971.432165162034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45971.432165162034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45971.432165162034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45971.432165162034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45971.432165162034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45971.432165162034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45971.432165162034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45971.432165162034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45971.432165162034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45971.432165162034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45971.432165162034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45971.432165162034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45971.432165162034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45971.432165162034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45971.432165162034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45971.432165162034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45971.432165162034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45971.432165162034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45971.432165162034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45971.432165162034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45971.432165162034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45971.432165162034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45971.432165162034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45971.432165162034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45971.432165162034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45971.432165162034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45971.432165162034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45971.432165162034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45971.432165162034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45971.432165162034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45971.432165162034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45971.432165162034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45971.432165162034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45971.432165162034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45971.432165162034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45971.432165162034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45971.432165162034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45971.432165162034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45971.432165162034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45971.432165162034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45971.432165162034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45971.432165162034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45971.432165162034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45971.432165162034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45971.432165162034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45971.432165162034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45971.432165162034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45971.432165162034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45971.432165162034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45971.432165162034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45971.432165162034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45971.432165162034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45971.432165162034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45971.432165162034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45971.432165162034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45971.432165162034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45971.432165162034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45971.432165162034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45971.432165162034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45971.432165162034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45971.432165162034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45971.432165162034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45971.432165162034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45971.432165162034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45971.432165162034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45971.432165162034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45971.432165162034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45971.432165162034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45971.432165162034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45971.432165162034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45971.432165162034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45971.432165162034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45971.432165162034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45971.432165162034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45971.432165162034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45971.432165162034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45971.432165162034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45971.432165162034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45971.432165162034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45971.432165162034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45971.432165162034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45971.432165162034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45971.432165162034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45971.432165162034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45971.432165162034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45971.432165162034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45971.432165162034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45971.432165162034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45971.432165162034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45971.432165162034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45971.432165162034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45971.432165162034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45971.432165162034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45971.432165162034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45971.432165162034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45971.432165162034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45971.432165162034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45971.432165162034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45971.432165162034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45971.432165162034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45971.432165162034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45971.432165162034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45971.432165162034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45971.432165162034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45971.432165162034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45971.432165162034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45971.432165162034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45971.432165162034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45971.432165162034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45971.432165162034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45971.432165162034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45971.432165162034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45971.432165162034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45971.432165162034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45971.432165162034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45971.432165162034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45971.432165162034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45971.432165162034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45971.432165162034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45971.432165162034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45971.432165162034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45971.432165162034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45971.432165162034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45971.432165162034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45971.432165162034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45971.432165162034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45971.432165162034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45971.432165162034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45971.432165162034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45971.432165162034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45971.432165162034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45971.432165162034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45971.432165162034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45971.432165162034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45971.432165162034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45971.432165162034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45971.432165162034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45971.432165162034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45971.432165162034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45971.432165162034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45971.432165162034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45971.432165162034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45971.432165162034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45971.432165162034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45971.432165162034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45971.432165162034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45971.432165162034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45971.432165162034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45971.432165162034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45971.432165162034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45971.432165162034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45971.432165162034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45971.432165162034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45971.432165162034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45971.432165162034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45971.432165162034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45971.432165162034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45971.432165162034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45971.432165162034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45971.432165162034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45971.432165162034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45971.432165162034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45971.432165162034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45971.432165162034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45971.432165162034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45971.432165162034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45971.432165162034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45971.432165162034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45971.432165162034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45971.432165162034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45971.432165162034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45971.432165162034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45971.432165162034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45971.432165162034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45971.432165162034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45971.432165162034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45971.432165162034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45971.432165162034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45971.432165162034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45971.432165162034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45971.432165162034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45971.432165162034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45971.432165162034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45971.432165162034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45971.432165162034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45971.432165162034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45971.432165162034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45971.432165162034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45971.432165162034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45971.432165162034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45971.432165162034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45971.432165162034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45971.432165162034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45971.432165162034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45971.432165162034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45971.432165162034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45971.432165162034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45971.432165162034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45971.432165162034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45971.432165162034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45971.432165162034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45971.432165162034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45971.432165162034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45971.432165162034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45971.432165162034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45971.432165162034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45971.432165162034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45971.432165162034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45971.432165162034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45971.432165162034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45971.432165162034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45971.432165162034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45971.432165162034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45971.432165162034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45971.432165162034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45971.432165162034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45971.432165162034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45971.432165162034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45971.432165162034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45971.432165162034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45971.432165162034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45971.432165162034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45971.432165162034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45971.432165162034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45971.432165162034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45971.432165162034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45971.432165162034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45971.432165162034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45971.432165162034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45971.432165162034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45971.432165162034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45971.432165162034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45971.432165162034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45971.432165162034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45971.432165162034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45971.432165162034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45971.432165162034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45971.432165162034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45971.432165162034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45971.432165162034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45971.432165162034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45971.432165162034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45971.432165162034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45971.432165162034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45971.432165162034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45971.432165162034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45971.432165162034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45971.432165162034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45971.432165162034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45971.432165162034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45971.432165162034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45971.432165162034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45971.432165162034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45971.432165162034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45971.432165162034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45971.432165162034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45971.432165162034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45971.432165162034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45971.432165162034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45971.432165162034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45971.432165162034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45971.432165162034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45971.432165162034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45971.432165162034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45971.432165162034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45971.432165162034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45971.432165162034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45971.432165162034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45971.432165162034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45971.432165162034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45971.432165162034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45971.432165162034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45971.432165162034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45971.432165162034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45971.432165162034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45971.432165162034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45971.432165162034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45971.432165162034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45971.432165162034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45971.432165162034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45971.432165162034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45971.432165162034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45971.432165162034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45971.432165162034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45971.432165162034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45971.432165162034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45971.432165162034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45971.432165162034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45971.432165162034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45971.432165162034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45971.432165162034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45971.432165162034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45971.432165162034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45971.432165162034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45971.432165162034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45971.432165162034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45971.432165162034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45971.432165162034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45971.432165162034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45971.432165162034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45971.432165162034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45971.432165162034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45971.432165162034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45971.432165162034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45971.432165162034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45971.432165162034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45971.432165162034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45971.432165162034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45971.432165162034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45971.432165162034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45971.432165162034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45971.432165162034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45971.432165162034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45971.432165162034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45971.432165162034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45971.432165162034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45971.432165162034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45971.432165162034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45971.432165162034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45971.432165162034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45971.432165162034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45971.432165162034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45971.432165162034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45971.432165162034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45971.432165162034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45971.432165162034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45971.432165162034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45971.432165162034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45971.432165162034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45971.432165162034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45971.432165162034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45971.432165162034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45971.432165162034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45971.432165162034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45971.432165162034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45971.432165162034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45971.432165162034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45971.432165162034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45971.432165162034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45971.432165162034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45971.432165162034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45971.432165162034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45971.432165162034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45971.432165162034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45971.432165162034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45971.432165162034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45971.432165162034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45971.432165162034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45971.432165162034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45971.432165162034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45971.432165162034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45971.432165162034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45971.432165162034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45971.432165162034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45971.432165162034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45971.432165162034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45971.432165162034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45971.432165162034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45971.432165162034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45971.432165162034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45971.432165162034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45971.432165162034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45971.432165162034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45971.432165162034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45971.432165162034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45971.432165162034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45971.432165162034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45971.432165162034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45971.432165162034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45971.432165162034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45971.432165162034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45971.432165162034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45971.432165162034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45971.432165162034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45971.432165162034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45971.432165162034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45971.432165162034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45971.432165162034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45971.432165162034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45971.432165162034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45971.432165162034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45971.432165162034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45971.432165162034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45971.432165162034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45971.432165162034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45971.432165162034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45971.432165162034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45971.432165162034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45971.432165162034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45971.432165162034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45971.432165162034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45971.432165162034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45971.432165162034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45971.432165162034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45971.432165162034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45971.432165162034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45971.432165162034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45971.432165162034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45971.432165162034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45971.432165162034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45971.432165162034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45971.432165162034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45971.432165162034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45971.432165162034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45971.432165162034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45971.432165162034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45971.432165162034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45971.432165162034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45971.432165162034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45971.432165162034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45971.432165162034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45971.432165162034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45971.432165162034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45971.432165162034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45971.432165162034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45971.432165162034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45971.432165162034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45971.432165162034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45971.432165162034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45971.432165162034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45971.432165162034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45971.432165162034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45971.432165162034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45971.432165162034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45971.432165162034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45971.432165162034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45971.432165162034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45971.432165162034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45971.432165162034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45971.432165162034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45971.432165162034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45971.432165162034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45971.432165162034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45971.432165162034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45971.432165162034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45971.432165162034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45971.432165162034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45971.432165162034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45971.432165162034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45971.432165162034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45971.432165162034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45971.432165162034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45971.432165162034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45971.432165162034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45971.432165162034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45971.432165162034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45971.432165162034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45971.432165162034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45971.432165162034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45971.432165162034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45971.432165162034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45971.432165162034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45971.432165162034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45971.432165162034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45971.432165162034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45971.432165162034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45971.432165162034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45971.432165162034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45971.432165162034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45971.432165162034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45971.432165162034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45971.432165162034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45971.432165162034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45971.432165162034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45971.432165162034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45971.432165162034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45971.432165162034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45971.432165162034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45971.432165162034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45971.432165162034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45971.432165162034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45971.432165162034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45971.432165162034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45971.432165162034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45971.432165162034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45971.432165162034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45971.432165162034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45971.432165162034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45971.432165162034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45971.432165162034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45971.432165162034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45971.432165162034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45971.432165162034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45971.432165162034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45971.432165162034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45971.432165162034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45971.432165162034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45971.432165162034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45971.432165162034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45971.432165162034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45971.432165162034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45971.432165162034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45971.432165162034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45971.432165162034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45971.432165162034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45971.432165162034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45971.432165162034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45971.432165162034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45971.432165162034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45971.432165162034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45971.432165162034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45971.432165162034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45971.432165162034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45971.432165162034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45971.432165162034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45971.432165162034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45971.432165162034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45971.432165162034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45971.432165162034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45971.432165162034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45971.432165162034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45971.432165162034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45971.432165162034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45971.432165162034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45971.432165162034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45971.432165162034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45971.432165162034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45971.432165162034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45971.432165162034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45971.432165162034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45971.432165162034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45971.432165162034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45971.432165162034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45971.432165162034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45971.432165162034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45971.432165162034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45971.432165162034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45971.432165162034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45971.432165162034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45971.432165162034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45971.432165162034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45971.432165162034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45971.432165162034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45971.432165162034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45971.432165162034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45971.432165162034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45971.432165162034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45971.432165162034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45971.432165162034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45971.432165162034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45971.432165162034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45971.432165162034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45971.432165162034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45971.432165162034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45971.432165162034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45971.432165162034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45971.432165162034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45971.432165162034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45971.432165162034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45971.432165162034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45971.432165162034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45971.432165162034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45971.432165162034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45971.432165162034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45971.432165162034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45971.432165162034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45971.432165162034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45971.432165162034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45971.432165162034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45971.432165162034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45971.432165162034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45971.432165162034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45971.432165162034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45971.432165162034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45971.432165162034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45971.432165162034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45971.432165162034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45971.432165162034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45971.432165162034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45971.432165162034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45971.432165162034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45971.432165162034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45971.432165162034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45971.432165162034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45971.432165162034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45971.432165162034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45971.432165162034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45971.432165162034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45971.432165162034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45971.432165162034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45971.432165162034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45971.432165162034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45971.432165162034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45971.432165162034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45971.432165162034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45971.432165162034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45971.432165162034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45971.432165162034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45971.432165162034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45971.432165162034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45971.432165162034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45971.432165162034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45971.432165162034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45971.432165162034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45971.432165162034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45971.432165162034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45971.432165162034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45971.432165162034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45971.432165162034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45971.432165162034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45971.432165162034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45971.432165162034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45971.432165162034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45971.432165162034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45971.432165162034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45971.432165162034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45971.432165162034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45971.432165162034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45971.432165162034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45971.432165162034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45971.432165162034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45971.432165162034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45971.432165162034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45971.432165162034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45971.432165162034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45971.432165162034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45971.432165162034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45971.432165162034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45971.432165162034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45971.432165162034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45971.432165162034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45971.432165162034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45971.432165162034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45971.432165162034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45971.432165162034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45971.432165162034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45971.432165162034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45971.432165162034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45971.432165162034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45971.432165162034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45971.432165162034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45971.432165162034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45971.432165162034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45971.432165162034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45971.432165162034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45971.432165162034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45971.432165162034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45971.432165162034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45971.432165162034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45971.432165162034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45971.432165162034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45971.432165162034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45971.432165162034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45971.432165162034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45971.432165162034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45971.432165162034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45971.432165162034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45971.432165162034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45971.432165162034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45971.432165162034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45971.432165162034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45971.432165162034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45971.432165162034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45971.432165162034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45971.432165162034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45971.432165162034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45971.432165162034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45971.432165162034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45971.432165162034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45971.432165162034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45971.432165162034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45971.432165162034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45971.432165162034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45971.432165162034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45971.432165162034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45971.432165162034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45971.432165162034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45971.432165162034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45971.432165162034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45971.432165162034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45971.432165162034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45971.432165162034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45971.432165162034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45971.432165162034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45971.432165162034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45971.432165162034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45971.432165162034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45971.432165162034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45971.432165162034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45971.432165162034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45971.432165162034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45971.432165162034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45971.432165162034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45971.432165162034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45971.432165162034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45971.432165162034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45971.432165162034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45971.432165162034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45971.432165162034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45971.432165162034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45971.432165162034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45971.432165162034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45971.432165162034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45971.432165162034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45971.432165162034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45971.432165162034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45971.432165162034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45971.432165162034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45971.432165162034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45971.432165162034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45971.432165162034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45971.432165162034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45971.432165162034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45971.432165162034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45971.432165162034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45971.432165162034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45971.432165162034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45971.432165162034</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E16" sqref="E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267.95144756943773</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32852</v>
      </c>
      <c r="E3" s="95" t="s">
        <v>39021</v>
      </c>
      <c r="F3" s="96">
        <v>45971.35833333333</v>
      </c>
      <c r="G3" s="97">
        <f ca="1">IFERROR(NOW()-F3,"")</f>
        <v>7.3831828703987412E-2</v>
      </c>
      <c r="H3" s="96">
        <v>45971.352962962963</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45971.432165162034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45971.432165162034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45971.432165162034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45971.432165162034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45971.432165162034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45971.432165162034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45971.432165162034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45971.432165162034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45971.432165162034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45971.432165162034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45971.432165162034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45971.432165162034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45971.432165162034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45971.432165162034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45971.432165162034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45971.432165162034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45971.432165162034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45971.432165162034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45971.432165162034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45971.432165162034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45971.432165162034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45971.432165162034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45971.432165162034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45971.432165162034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45971.432165162034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45971.432165162034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45971.432165162034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45971.432165162034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45971.432165162034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45971.432165162034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45971.432165162034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45971.432165162034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45971.432165162034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45971.432165162034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45971.432165162034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45971.432165162034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45971.432165162034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45971.432165162034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45971.432165162034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45971.432165162034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45971.432165162034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45971.432165162034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45971.432165162034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45971.432165162034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45971.432165162034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45971.432165162034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45971.432165162034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45971.432165162034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45971.432165162034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45971.432165162034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45971.432165162034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45971.432165162034</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45971.432165162034</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45971.432165162034</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45971.432165162034</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45971.432165162034</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45971.432165162034</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45971.432165162034</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45971.432165162034</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79.600104976845614</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45.243287847217289</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45" ca="1" si="1">IFERROR(NOW()-F4,"")</f>
        <v>22.771054050921521</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45971.432165162034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45971.432165162034</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45971.432165162034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45971.432165162034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45971.432165162034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45971.432165162034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45971.432165162034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45971.432165162034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45971.432165162034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45971.432165162034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45971.432165162034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45971.432165162034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45971.432165162034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45971.432165162034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45971.432165162034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45971.432165162034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45971.432165162034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45971.432165162034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45971.432165162034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45971.432165162034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45971.432165162034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45971.432165162034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45971.432165162034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45971.432165162034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45971.432165162034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45971.432165162034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45971.432165162034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45971.432165162034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45971.432165162034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45971.432165162034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45971.432165162034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45971.432165162034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45971.432165162034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45971.432165162034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45971.432165162034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45971.432165162034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45971.432165162034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45971.432165162034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45971.432165162034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45971.432165162034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45971.432165162034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45971.432165162034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45971.432165162034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45971.432165162034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45971.432165162034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45971.432165162034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45971.432165162034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45971.432165162034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45971.432165162034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45971.432165162034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45971.432165162034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45971.432165162034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45971.432165162034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45971.432165162034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45971.432165162034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45971.432165162034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45971.432165162034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45971.432165162034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45971.432165162034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45971.432165162034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45971.432165162034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45971.432165162034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45971.432165162034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45971.432165162034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45971.432165162034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45971.432165162034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45971.432165162034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45971.432165162034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45971.432165162034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45971.432165162034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45971.432165162034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45971.432165162034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45971.432165162034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45971.432165162034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45971.432165162034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45971.432165162034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45971.432165162034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45971.432165162034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45971.432165162034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45971.432165162034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45971.432165162034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45971.432165162034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45971.432165162034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45971.432165162034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45971.432165162034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45971.432165162034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45971.432165162034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45971.432165162034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45971.432165162034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45971.432165162034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45971.432165162034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45971.432165162034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45971.432165162034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45971.432165162034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45971.432165162034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45971.432165162034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45971.432165162034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45971.432165162034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45971.432165162034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45971.432165162034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45971.432165162034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45971.432165162034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45971.432165162034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45971.432165162034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45971.432165162034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45971.432165162034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45971.432165162034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45971.432165162034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45971.432165162034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45971.432165162034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45971.432165162034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45971.432165162034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45971.432165162034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45971.432165162034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45971.432165162034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45971.432165162034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45971.432165162034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45971.432165162034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45971.432165162034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45971.432165162034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45971.432165162034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45971.432165162034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45971.432165162034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45971.432165162034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45971.432165162034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45971.432165162034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45971.432165162034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45971.432165162034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45971.432165162034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45971.432165162034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45971.432165162034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45971.432165162034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45971.432165162034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45971.432165162034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45971.432165162034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45971.432165162034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45971.432165162034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45971.432165162034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45971.432165162034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45971.432165162034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45971.432165162034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45971.432165162034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45971.432165162034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45971.432165162034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45971.432165162034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45971.432165162034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45971.432165162034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45971.432165162034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45971.432165162034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45971.432165162034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45971.432165162034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45971.432165162034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45971.432165162034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45971.432165162034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45971.432165162034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45971.432165162034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45971.432165162034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45971.432165162034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45971.432165162034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45971.432165162034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45971.432165162034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45971.432165162034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45971.432165162034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45971.432165162034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45971.432165162034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45971.432165162034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45971.432165162034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45971.432165162034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45971.432165162034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45971.432165162034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45971.432165162034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45971.432165162034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45971.432165162034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45971.432165162034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45971.432165162034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45971.432165162034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45971.432165162034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45971.432165162034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45971.432165162034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45971.432165162034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45971.432165162034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45971.432165162034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45971.432165162034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45971.432165162034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45971.432165162034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45971.432165162034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45971.432165162034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45971.432165162034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45971.432165162034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45971.432165162034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45971.432165162034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45971.432165162034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45971.432165162034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45971.432165162034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45971.432165162034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45971.432165162034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45971.432165162034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45971.432165162034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45971.432165162034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45971.432165162034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45971.432165162034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45971.432165162034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45971.432165162034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45971.432165162034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45971.432165162034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45971.432165162034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45971.432165162034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45971.432165162034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45971.432165162034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45971.432165162034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45971.432165162034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45971.432165162034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45971.432165162034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45971.432165162034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45971.432165162034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45971.432165162034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45971.432165162034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45971.432165162034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45971.432165162034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45971.432165162034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45971.432165162034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45971.432165162034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45971.432165162034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45971.432165162034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45971.432165162034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45971.432165162034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45971.432165162034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45971.432165162034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45971.432165162034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45971.432165162034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45971.432165162034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45971.432165162034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45971.432165162034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45971.432165162034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45971.432165162034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45971.432165162034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45971.432165162034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45971.432165162034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45971.432165162034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45971.432165162034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45971.432165162034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45971.432165162034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45971.432165162034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45971.432165162034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45971.432165162034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45971.432165162034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45971.432165162034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45971.432165162034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45971.432165162034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45971.432165162034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45971.432165162034</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1"/>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57" t="s">
        <v>38691</v>
      </c>
      <c r="E2" s="124" t="s">
        <v>39021</v>
      </c>
      <c r="F2" s="143">
        <v>45971.389456018522</v>
      </c>
      <c r="G2" s="105">
        <f t="shared" ref="G2:G9" ca="1" si="0">IFERROR(NOW()-F2,"-")</f>
        <v>4.27091435121838E-2</v>
      </c>
      <c r="H2" s="143">
        <v>45971.383321759262</v>
      </c>
      <c r="I2" s="141" t="str">
        <f>IFERROR(VLOOKUP(D2,DB!A:F,6,0),"")</f>
        <v>SCECO</v>
      </c>
      <c r="J2" s="141" t="str">
        <f>IFERROR(VLOOKUP(D2,DB!A:G,7,0),"")</f>
        <v>No BB Shifted</v>
      </c>
      <c r="K2" s="144" t="s">
        <v>39125</v>
      </c>
      <c r="L2" s="145" t="str">
        <f>IFERROR(VLOOKUP(D2,DB!A:I,9,0),"")</f>
        <v>Latis</v>
      </c>
    </row>
    <row r="3" spans="1:16382" ht="31.5" customHeight="1">
      <c r="A3" s="140" t="s">
        <v>39126</v>
      </c>
      <c r="B3" s="141" t="s">
        <v>5398</v>
      </c>
      <c r="C3" s="142">
        <v>1</v>
      </c>
      <c r="D3" s="141" t="s">
        <v>39127</v>
      </c>
      <c r="E3" s="124" t="s">
        <v>39021</v>
      </c>
      <c r="F3" s="143">
        <v>45971.412719907406</v>
      </c>
      <c r="G3" s="105">
        <f t="shared" ca="1" si="0"/>
        <v>1.9445254627498798E-2</v>
      </c>
      <c r="H3" s="143">
        <v>45971.406759259262</v>
      </c>
      <c r="I3" s="141" t="s">
        <v>24</v>
      </c>
      <c r="J3" s="141" t="s">
        <v>24</v>
      </c>
      <c r="K3" s="144" t="s">
        <v>39125</v>
      </c>
      <c r="L3" s="145" t="str">
        <f>IFERROR(VLOOKUP(D3,DB!A:I,9,0),"")</f>
        <v/>
      </c>
    </row>
    <row r="4" spans="1:16382" ht="31.5" customHeight="1">
      <c r="A4" s="140"/>
      <c r="B4" s="141" t="str">
        <f>IFERROR(VLOOKUP(D4,DB!A:K,11,0),"")</f>
        <v/>
      </c>
      <c r="C4" s="142"/>
      <c r="D4" s="141"/>
      <c r="E4" s="124"/>
      <c r="F4" s="143"/>
      <c r="G4" s="105">
        <f t="shared" ca="1" si="0"/>
        <v>45971.432165162034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45971.432165162034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45971.432165162034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45971.432165162034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45971.432165162034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45971.432165162034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ref="G10:G73" ca="1" si="1">IFERROR(NOW()-F10,"-")</f>
        <v>45971.432165162034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45971.432165162034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45971.432165162034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45971.432165162034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45971.432165162034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45971.432165162034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45971.432165162034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45971.432165162034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45971.432165162034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45971.432165162034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45971.432165162034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45971.432165162034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45971.432165162034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45971.432165162034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45971.432165162034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45971.432165162034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45971.432165162034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45971.432165162034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45971.432165162034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45971.432165162034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45971.432165162034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45971.432165162034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45971.432165162034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45971.432165162034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45971.432165162034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45971.432165162034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45971.432165162034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45971.432165162034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45971.432165162034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45971.432165162034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45971.432165162034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45971.432165162034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45971.432165162034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45971.432165162034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45971.432165162034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45971.432165162034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45971.432165162034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45971.432165162034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45971.432165162034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45971.432165162034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45971.432165162034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45971.432165162034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45971.432165162034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45971.432165162034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45971.432165162034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45971.432165162034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45971.432165162034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45971.432165162034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45971.432165162034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45971.432165162034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45971.432165162034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45971.432165162034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45971.432165162034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45971.432165162034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45971.432165162034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45971.432165162034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45971.432165162034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45971.432165162034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45971.432165162034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45971.432165162034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45971.432165162034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45971.432165162034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45971.432165162034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45971.432165162034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ref="G74:G137" ca="1" si="2">IFERROR(NOW()-F74,"-")</f>
        <v>45971.432165162034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45971.432165162034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45971.432165162034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45971.432165162034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45971.432165162034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45971.432165162034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45971.432165162034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45971.432165162034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45971.432165162034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45971.432165162034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45971.432165162034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45971.432165162034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45971.432165162034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45971.432165162034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45971.432165162034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45971.432165162034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45971.432165162034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45971.432165162034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45971.432165162034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45971.432165162034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45971.432165162034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45971.432165162034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45971.432165162034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45971.432165162034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45971.432165162034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45971.432165162034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45971.432165162034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45971.432165162034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45971.432165162034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45971.432165162034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45971.432165162034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45971.432165162034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45971.432165162034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45971.432165162034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45971.432165162034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45971.432165162034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45971.432165162034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45971.432165162034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45971.432165162034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45971.432165162034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45971.432165162034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45971.432165162034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45971.432165162034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45971.432165162034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45971.432165162034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45971.432165162034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45971.432165162034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45971.432165162034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45971.432165162034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45971.432165162034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45971.432165162034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45971.432165162034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45971.432165162034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45971.432165162034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45971.432165162034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45971.432165162034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45971.432165162034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45971.432165162034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45971.432165162034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45971.432165162034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45971.432165162034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45971.432165162034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45971.432165162034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45971.432165162034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ref="G138:G171" ca="1" si="3">IFERROR(NOW()-F138,"-")</f>
        <v>45971.432165162034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45971.432165162034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45971.432165162034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45971.432165162034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45971.432165162034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45971.432165162034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45971.432165162034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45971.432165162034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45971.432165162034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45971.432165162034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45971.432165162034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45971.432165162034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45971.432165162034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45971.432165162034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45971.432165162034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45971.432165162034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45971.432165162034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45971.432165162034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45971.432165162034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45971.432165162034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45971.432165162034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45971.432165162034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45971.432165162034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45971.432165162034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45971.432165162034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45971.432165162034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45971.432165162034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45971.432165162034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45971.432165162034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45971.432165162034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45971.432165162034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45971.432165162034</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45971.432165162034</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45971.432165162034</v>
      </c>
      <c r="H171" s="143"/>
      <c r="I171" s="141" t="str">
        <f>IFERROR(VLOOKUP(D171,DB!A:F,6,0),"")</f>
        <v/>
      </c>
      <c r="J171" s="141" t="str">
        <f>IFERROR(VLOOKUP(D171,DB!A:G,7,0),"")</f>
        <v/>
      </c>
      <c r="K171" s="144"/>
      <c r="L171" s="145" t="str">
        <f>IFERROR(VLOOKUP(D171,DB!A:I,9,0),"")</f>
        <v/>
      </c>
    </row>
  </sheetData>
  <dataValidations count="2">
    <dataValidation allowBlank="1" showInputMessage="1" showErrorMessage="1" sqref="E1" xr:uid="{9E1BC488-8814-4F8A-8DBE-742B3278AB71}"/>
    <dataValidation type="list" allowBlank="1" showInputMessage="1" showErrorMessage="1" sqref="E4:E1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2025-11-10T07:24:18Z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